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9615" windowHeight="4845" activeTab="5"/>
  </bookViews>
  <sheets>
    <sheet name="2011" sheetId="2" r:id="rId1"/>
    <sheet name="2012" sheetId="3" r:id="rId2"/>
    <sheet name="2013" sheetId="4" r:id="rId3"/>
    <sheet name="2014" sheetId="1" r:id="rId4"/>
    <sheet name="2015" sheetId="5" r:id="rId5"/>
    <sheet name="연도별 총금액" sheetId="6" r:id="rId6"/>
    <sheet name="항목별 총금액" sheetId="7" r:id="rId7"/>
  </sheets>
  <calcPr calcId="145621"/>
</workbook>
</file>

<file path=xl/calcChain.xml><?xml version="1.0" encoding="utf-8"?>
<calcChain xmlns="http://schemas.openxmlformats.org/spreadsheetml/2006/main">
  <c r="E22" i="7" l="1"/>
  <c r="D22" i="7"/>
  <c r="C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22" i="7" s="1"/>
  <c r="F5" i="7"/>
  <c r="F4" i="7"/>
  <c r="G22" i="6"/>
  <c r="F22" i="6"/>
  <c r="E22" i="6"/>
  <c r="D22" i="6"/>
  <c r="C22" i="6"/>
  <c r="E24" i="5"/>
  <c r="D24" i="5"/>
  <c r="C24" i="5"/>
  <c r="E22" i="5"/>
  <c r="D22" i="5"/>
  <c r="C22" i="5"/>
  <c r="E23" i="1"/>
  <c r="D23" i="1"/>
  <c r="C23" i="1"/>
  <c r="E22" i="1"/>
  <c r="D22" i="1"/>
  <c r="C22" i="1"/>
  <c r="E23" i="4"/>
  <c r="D23" i="4"/>
  <c r="C23" i="4"/>
  <c r="E22" i="4"/>
  <c r="D22" i="4"/>
  <c r="C22" i="4"/>
  <c r="E23" i="3"/>
  <c r="D23" i="3"/>
  <c r="C23" i="3"/>
  <c r="E22" i="3"/>
  <c r="D22" i="3"/>
  <c r="C22" i="3"/>
  <c r="E23" i="2"/>
  <c r="E22" i="2"/>
  <c r="D22" i="2"/>
  <c r="C22" i="2"/>
  <c r="D23" i="2"/>
  <c r="C23" i="2"/>
  <c r="H10" i="6"/>
  <c r="H11" i="6"/>
  <c r="H12" i="6"/>
  <c r="H13" i="6"/>
  <c r="H22" i="6" s="1"/>
  <c r="H14" i="6"/>
  <c r="H15" i="6"/>
  <c r="H16" i="6"/>
  <c r="H17" i="6"/>
  <c r="H18" i="6"/>
  <c r="H19" i="6"/>
  <c r="H20" i="6"/>
  <c r="H21" i="6"/>
  <c r="H9" i="6"/>
  <c r="F10" i="5"/>
  <c r="F11" i="5"/>
  <c r="F12" i="5"/>
  <c r="F13" i="5"/>
  <c r="F14" i="5"/>
  <c r="F15" i="5"/>
  <c r="F16" i="5"/>
  <c r="F17" i="5"/>
  <c r="F18" i="5"/>
  <c r="F19" i="5"/>
  <c r="F20" i="5"/>
  <c r="F21" i="5"/>
  <c r="F8" i="5"/>
  <c r="F9" i="5"/>
  <c r="F4" i="5"/>
  <c r="F24" i="5" s="1"/>
  <c r="F5" i="5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" i="4"/>
  <c r="F23" i="4" s="1"/>
  <c r="F5" i="4"/>
  <c r="F10" i="4"/>
  <c r="F11" i="4"/>
  <c r="F12" i="4"/>
  <c r="F13" i="4"/>
  <c r="F14" i="4"/>
  <c r="F15" i="4"/>
  <c r="F16" i="4"/>
  <c r="F17" i="4"/>
  <c r="F18" i="4"/>
  <c r="F19" i="4"/>
  <c r="F20" i="4"/>
  <c r="F21" i="4"/>
  <c r="F9" i="4"/>
  <c r="F8" i="4"/>
  <c r="F4" i="3"/>
  <c r="F23" i="3" s="1"/>
  <c r="F5" i="3"/>
  <c r="F4" i="2"/>
  <c r="F23" i="2" s="1"/>
  <c r="F5" i="2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F8" i="3"/>
  <c r="F10" i="2"/>
  <c r="F11" i="2"/>
  <c r="F12" i="2"/>
  <c r="F13" i="2"/>
  <c r="F14" i="2"/>
  <c r="F15" i="2"/>
  <c r="F16" i="2"/>
  <c r="F17" i="2"/>
  <c r="F18" i="2"/>
  <c r="F19" i="2"/>
  <c r="F20" i="2"/>
  <c r="F21" i="2"/>
  <c r="F9" i="2"/>
  <c r="F8" i="2"/>
  <c r="H8" i="6"/>
  <c r="H7" i="6"/>
  <c r="H6" i="6"/>
  <c r="H4" i="6"/>
  <c r="H5" i="6"/>
  <c r="F6" i="5"/>
  <c r="F22" i="5" s="1"/>
  <c r="F7" i="5"/>
  <c r="F4" i="1"/>
  <c r="F23" i="1" s="1"/>
  <c r="F5" i="1"/>
  <c r="F6" i="1"/>
  <c r="F7" i="1"/>
  <c r="F6" i="4"/>
  <c r="F22" i="4" s="1"/>
  <c r="F6" i="3"/>
  <c r="F22" i="3" s="1"/>
  <c r="F6" i="2"/>
  <c r="F7" i="4"/>
  <c r="F7" i="3"/>
  <c r="F7" i="2"/>
  <c r="F22" i="2" s="1"/>
  <c r="F22" i="1" l="1"/>
</calcChain>
</file>

<file path=xl/sharedStrings.xml><?xml version="1.0" encoding="utf-8"?>
<sst xmlns="http://schemas.openxmlformats.org/spreadsheetml/2006/main" count="232" uniqueCount="65">
  <si>
    <t>강원대</t>
  </si>
  <si>
    <t>경상대</t>
  </si>
  <si>
    <t>공주대</t>
  </si>
  <si>
    <t>공주교대</t>
  </si>
  <si>
    <t>목포해양대</t>
  </si>
  <si>
    <t>방송통신대</t>
  </si>
  <si>
    <t>부산대</t>
  </si>
  <si>
    <t>부산교대</t>
  </si>
  <si>
    <t>서울교대</t>
  </si>
  <si>
    <t>순천대</t>
  </si>
  <si>
    <t>전북대</t>
  </si>
  <si>
    <t>제주대</t>
  </si>
  <si>
    <t>진주교대</t>
  </si>
  <si>
    <t>춘천교대</t>
  </si>
  <si>
    <t>충남대</t>
  </si>
  <si>
    <t>충북대</t>
  </si>
  <si>
    <t>한국교대</t>
  </si>
  <si>
    <t>한국체대</t>
  </si>
  <si>
    <t>~3/12</t>
    <phoneticPr fontId="1" type="noConversion"/>
  </si>
  <si>
    <t>~2월</t>
    <phoneticPr fontId="1" type="noConversion"/>
  </si>
  <si>
    <t>총합계</t>
    <phoneticPr fontId="1" type="noConversion"/>
  </si>
  <si>
    <t>총합계</t>
    <phoneticPr fontId="1" type="noConversion"/>
  </si>
  <si>
    <t>평균</t>
    <phoneticPr fontId="1" type="noConversion"/>
  </si>
  <si>
    <t>평균</t>
    <phoneticPr fontId="1" type="noConversion"/>
  </si>
  <si>
    <t>순번</t>
    <phoneticPr fontId="1" type="noConversion"/>
  </si>
  <si>
    <t>대학명</t>
    <phoneticPr fontId="1" type="noConversion"/>
  </si>
  <si>
    <t>항목</t>
    <phoneticPr fontId="1" type="noConversion"/>
  </si>
  <si>
    <t>총금액</t>
    <phoneticPr fontId="1" type="noConversion"/>
  </si>
  <si>
    <t>격려 및 경조(화)비</t>
    <phoneticPr fontId="1" type="noConversion"/>
  </si>
  <si>
    <t>업무협의 및 간담회</t>
    <phoneticPr fontId="1" type="noConversion"/>
  </si>
  <si>
    <t>기타 경비</t>
    <phoneticPr fontId="1" type="noConversion"/>
  </si>
  <si>
    <t>비고</t>
    <phoneticPr fontId="1" type="noConversion"/>
  </si>
  <si>
    <t>비고</t>
    <phoneticPr fontId="1" type="noConversion"/>
  </si>
  <si>
    <t>비고</t>
    <phoneticPr fontId="1" type="noConversion"/>
  </si>
  <si>
    <t>강원대, 경상대, 공주교대 제외</t>
    <phoneticPr fontId="1" type="noConversion"/>
  </si>
  <si>
    <t>한국체대 제외</t>
    <phoneticPr fontId="1" type="noConversion"/>
  </si>
  <si>
    <t>비고</t>
    <phoneticPr fontId="1" type="noConversion"/>
  </si>
  <si>
    <t>연도</t>
    <phoneticPr fontId="1" type="noConversion"/>
  </si>
  <si>
    <t>2015 ~2월</t>
    <phoneticPr fontId="1" type="noConversion"/>
  </si>
  <si>
    <t>2015(3개월)</t>
    <phoneticPr fontId="1" type="noConversion"/>
  </si>
  <si>
    <t>2015 ~2월</t>
    <phoneticPr fontId="1" type="noConversion"/>
  </si>
  <si>
    <t>2015년(1~3월) 대학 항목별 업무추진비</t>
    <phoneticPr fontId="1" type="noConversion"/>
  </si>
  <si>
    <t>2014년 대학 항목별 업무추진비</t>
    <phoneticPr fontId="1" type="noConversion"/>
  </si>
  <si>
    <t>2013년 대학 항목별 업무추진비</t>
    <phoneticPr fontId="1" type="noConversion"/>
  </si>
  <si>
    <t>2012년 대학 항목별 업무추진비</t>
    <phoneticPr fontId="1" type="noConversion"/>
  </si>
  <si>
    <t>2011년 대학 항목별 업무추진비</t>
    <phoneticPr fontId="1" type="noConversion"/>
  </si>
  <si>
    <t>대학 연도별 업무추진비 총액</t>
    <phoneticPr fontId="1" type="noConversion"/>
  </si>
  <si>
    <t>합계</t>
    <phoneticPr fontId="1" type="noConversion"/>
  </si>
  <si>
    <t>2013 ~3/12
2015 2~4/1</t>
    <phoneticPr fontId="1" type="noConversion"/>
  </si>
  <si>
    <t>2~4.1</t>
    <phoneticPr fontId="1" type="noConversion"/>
  </si>
  <si>
    <t>8월 제외</t>
    <phoneticPr fontId="1" type="noConversion"/>
  </si>
  <si>
    <t>2012 8월 제외
2015 ~2월</t>
    <phoneticPr fontId="1" type="noConversion"/>
  </si>
  <si>
    <t>1,2월 제외</t>
    <phoneticPr fontId="1" type="noConversion"/>
  </si>
  <si>
    <t>2011 1,2월 제외</t>
    <phoneticPr fontId="1" type="noConversion"/>
  </si>
  <si>
    <t>9,12월 제외</t>
    <phoneticPr fontId="1" type="noConversion"/>
  </si>
  <si>
    <t>3월 제외</t>
    <phoneticPr fontId="1" type="noConversion"/>
  </si>
  <si>
    <t>2011 9,12월 제외
2013 3월 제외</t>
    <phoneticPr fontId="1" type="noConversion"/>
  </si>
  <si>
    <t>1,2월 제외</t>
    <phoneticPr fontId="1" type="noConversion"/>
  </si>
  <si>
    <t>2011 1,2월 제외</t>
    <phoneticPr fontId="1" type="noConversion"/>
  </si>
  <si>
    <t>강원대, 경상대, 전북대, 진주교대, 춘천교대 제외</t>
    <phoneticPr fontId="1" type="noConversion"/>
  </si>
  <si>
    <t>강원대, 경상대, 진주교대, 한국체대 제외</t>
    <phoneticPr fontId="1" type="noConversion"/>
  </si>
  <si>
    <t>강원대, 경상대, 공주교대, 목포
해양대, 서울교대, 한국체대 제외</t>
    <phoneticPr fontId="1" type="noConversion"/>
  </si>
  <si>
    <t>항목별 업무추진비 총액</t>
    <phoneticPr fontId="1" type="noConversion"/>
  </si>
  <si>
    <t>평균</t>
    <phoneticPr fontId="1" type="noConversion"/>
  </si>
  <si>
    <t>2011~2013, 2015 제외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</si>
</sst>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2"/>
      <color rgb="FF000000"/>
      <name val="휴먼명조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">
    <xf numFmtId="0" fontId="0" fillId="0" borderId="0">
      <alignment vertical="center"/>
    </xf>
    <xf numFmtId="0" fontId="7" fillId="0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1" borderId="0">
      <alignment vertical="center"/>
    </xf>
    <xf numFmtId="0" fontId="7" fillId="6" borderId="0">
      <alignment vertical="center"/>
    </xf>
    <xf numFmtId="0" fontId="7" fillId="9" borderId="0">
      <alignment vertical="center"/>
    </xf>
    <xf numFmtId="0" fontId="7" fillId="12" borderId="0">
      <alignment vertical="center"/>
    </xf>
    <xf numFmtId="0" fontId="8" fillId="13" borderId="0">
      <alignment vertical="center"/>
    </xf>
    <xf numFmtId="0" fontId="8" fillId="10" borderId="0">
      <alignment vertical="center"/>
    </xf>
    <xf numFmtId="0" fontId="8" fillId="11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9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20" borderId="0">
      <alignment vertical="center"/>
    </xf>
    <xf numFmtId="0" fontId="9" fillId="0" borderId="0">
      <alignment vertical="center"/>
    </xf>
    <xf numFmtId="0" fontId="10" fillId="21" borderId="5">
      <alignment vertical="center"/>
    </xf>
    <xf numFmtId="0" fontId="11" fillId="4" borderId="0">
      <alignment vertical="center"/>
    </xf>
    <xf numFmtId="0" fontId="7" fillId="22" borderId="6">
      <alignment vertical="center"/>
    </xf>
    <xf numFmtId="9" fontId="12" fillId="0" borderId="0"/>
    <xf numFmtId="0" fontId="13" fillId="23" borderId="0">
      <alignment vertical="center"/>
    </xf>
    <xf numFmtId="0" fontId="14" fillId="0" borderId="0">
      <alignment vertical="center"/>
    </xf>
    <xf numFmtId="0" fontId="15" fillId="24" borderId="7">
      <alignment vertical="center"/>
    </xf>
    <xf numFmtId="41" fontId="12" fillId="0" borderId="0"/>
    <xf numFmtId="0" fontId="16" fillId="0" borderId="8">
      <alignment vertical="center"/>
    </xf>
    <xf numFmtId="0" fontId="17" fillId="0" borderId="9">
      <alignment vertical="center"/>
    </xf>
    <xf numFmtId="0" fontId="18" fillId="8" borderId="5">
      <alignment vertical="center"/>
    </xf>
    <xf numFmtId="0" fontId="19" fillId="0" borderId="0">
      <alignment vertical="center"/>
    </xf>
    <xf numFmtId="0" fontId="20" fillId="0" borderId="10">
      <alignment vertical="center"/>
    </xf>
    <xf numFmtId="0" fontId="21" fillId="0" borderId="11">
      <alignment vertical="center"/>
    </xf>
    <xf numFmtId="0" fontId="22" fillId="0" borderId="12">
      <alignment vertical="center"/>
    </xf>
    <xf numFmtId="0" fontId="22" fillId="0" borderId="0">
      <alignment vertical="center"/>
    </xf>
    <xf numFmtId="0" fontId="23" fillId="5" borderId="0">
      <alignment vertical="center"/>
    </xf>
    <xf numFmtId="0" fontId="24" fillId="21" borderId="13">
      <alignment vertical="center"/>
    </xf>
    <xf numFmtId="0" fontId="12" fillId="0" borderId="0"/>
    <xf numFmtId="0" fontId="7" fillId="0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7" fillId="5" borderId="0">
      <alignment vertical="center"/>
    </xf>
    <xf numFmtId="0" fontId="7" fillId="6" borderId="0">
      <alignment vertical="center"/>
    </xf>
    <xf numFmtId="0" fontId="7" fillId="7" borderId="0">
      <alignment vertical="center"/>
    </xf>
    <xf numFmtId="0" fontId="7" fillId="8" borderId="0">
      <alignment vertical="center"/>
    </xf>
    <xf numFmtId="0" fontId="7" fillId="9" borderId="0">
      <alignment vertical="center"/>
    </xf>
    <xf numFmtId="0" fontId="7" fillId="10" borderId="0">
      <alignment vertical="center"/>
    </xf>
    <xf numFmtId="0" fontId="7" fillId="11" borderId="0">
      <alignment vertical="center"/>
    </xf>
    <xf numFmtId="0" fontId="7" fillId="6" borderId="0">
      <alignment vertical="center"/>
    </xf>
    <xf numFmtId="0" fontId="7" fillId="9" borderId="0">
      <alignment vertical="center"/>
    </xf>
    <xf numFmtId="0" fontId="7" fillId="12" borderId="0">
      <alignment vertical="center"/>
    </xf>
    <xf numFmtId="0" fontId="8" fillId="13" borderId="0">
      <alignment vertical="center"/>
    </xf>
    <xf numFmtId="0" fontId="8" fillId="10" borderId="0">
      <alignment vertical="center"/>
    </xf>
    <xf numFmtId="0" fontId="8" fillId="11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16" borderId="0">
      <alignment vertical="center"/>
    </xf>
    <xf numFmtId="0" fontId="8" fillId="17" borderId="0">
      <alignment vertical="center"/>
    </xf>
    <xf numFmtId="0" fontId="8" fillId="18" borderId="0">
      <alignment vertical="center"/>
    </xf>
    <xf numFmtId="0" fontId="8" fillId="19" borderId="0">
      <alignment vertical="center"/>
    </xf>
    <xf numFmtId="0" fontId="8" fillId="14" borderId="0">
      <alignment vertical="center"/>
    </xf>
    <xf numFmtId="0" fontId="8" fillId="15" borderId="0">
      <alignment vertical="center"/>
    </xf>
    <xf numFmtId="0" fontId="8" fillId="20" borderId="0">
      <alignment vertical="center"/>
    </xf>
    <xf numFmtId="0" fontId="9" fillId="0" borderId="0">
      <alignment vertical="center"/>
    </xf>
    <xf numFmtId="0" fontId="10" fillId="21" borderId="5">
      <alignment vertical="center"/>
    </xf>
    <xf numFmtId="0" fontId="11" fillId="4" borderId="0">
      <alignment vertical="center"/>
    </xf>
    <xf numFmtId="0" fontId="7" fillId="22" borderId="6">
      <alignment vertical="center"/>
    </xf>
    <xf numFmtId="0" fontId="13" fillId="23" borderId="0">
      <alignment vertical="center"/>
    </xf>
    <xf numFmtId="0" fontId="14" fillId="0" borderId="0">
      <alignment vertical="center"/>
    </xf>
    <xf numFmtId="0" fontId="15" fillId="24" borderId="7">
      <alignment vertical="center"/>
    </xf>
    <xf numFmtId="41" fontId="12" fillId="0" borderId="0"/>
    <xf numFmtId="0" fontId="16" fillId="0" borderId="8">
      <alignment vertical="center"/>
    </xf>
    <xf numFmtId="0" fontId="17" fillId="0" borderId="9">
      <alignment vertical="center"/>
    </xf>
    <xf numFmtId="0" fontId="18" fillId="8" borderId="5">
      <alignment vertical="center"/>
    </xf>
    <xf numFmtId="0" fontId="19" fillId="0" borderId="0">
      <alignment vertical="center"/>
    </xf>
    <xf numFmtId="0" fontId="20" fillId="0" borderId="10">
      <alignment vertical="center"/>
    </xf>
    <xf numFmtId="0" fontId="21" fillId="0" borderId="11">
      <alignment vertical="center"/>
    </xf>
    <xf numFmtId="0" fontId="22" fillId="0" borderId="12">
      <alignment vertical="center"/>
    </xf>
    <xf numFmtId="0" fontId="22" fillId="0" borderId="0">
      <alignment vertical="center"/>
    </xf>
    <xf numFmtId="0" fontId="23" fillId="5" borderId="0">
      <alignment vertical="center"/>
    </xf>
    <xf numFmtId="0" fontId="24" fillId="21" borderId="13">
      <alignment vertical="center"/>
    </xf>
    <xf numFmtId="0" fontId="12" fillId="0" borderId="0"/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176" fontId="3" fillId="0" borderId="1" xfId="0" applyNumberFormat="1" applyFont="1" applyFill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top"/>
    </xf>
    <xf numFmtId="177" fontId="3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6" fontId="7" fillId="0" borderId="1" xfId="1" applyNumberFormat="1" applyBorder="1">
      <alignment vertical="center"/>
    </xf>
    <xf numFmtId="176" fontId="7" fillId="0" borderId="1" xfId="46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3" fillId="0" borderId="1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3" fontId="0" fillId="0" borderId="0" xfId="0" applyNumberFormat="1" applyBorder="1">
      <alignment vertical="center"/>
    </xf>
    <xf numFmtId="176" fontId="4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1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center" wrapText="1"/>
    </xf>
    <xf numFmtId="177" fontId="27" fillId="0" borderId="1" xfId="0" applyNumberFormat="1" applyFont="1" applyBorder="1">
      <alignment vertical="center"/>
    </xf>
    <xf numFmtId="177" fontId="27" fillId="2" borderId="1" xfId="0" applyNumberFormat="1" applyFont="1" applyFill="1" applyBorder="1">
      <alignment vertical="center"/>
    </xf>
    <xf numFmtId="0" fontId="27" fillId="2" borderId="1" xfId="0" applyFont="1" applyFill="1" applyBorder="1" applyAlignment="1">
      <alignment horizontal="center" vertical="center"/>
    </xf>
    <xf numFmtId="176" fontId="27" fillId="2" borderId="1" xfId="0" applyNumberFormat="1" applyFont="1" applyFill="1" applyBorder="1">
      <alignment vertical="center"/>
    </xf>
    <xf numFmtId="177" fontId="27" fillId="2" borderId="1" xfId="0" applyNumberFormat="1" applyFont="1" applyFill="1" applyBorder="1" applyAlignment="1">
      <alignment horizontal="right" vertical="center"/>
    </xf>
    <xf numFmtId="177" fontId="28" fillId="2" borderId="1" xfId="0" applyNumberFormat="1" applyFont="1" applyFill="1" applyBorder="1" applyAlignment="1">
      <alignment horizontal="right" vertical="center" wrapText="1"/>
    </xf>
    <xf numFmtId="3" fontId="28" fillId="2" borderId="1" xfId="0" applyNumberFormat="1" applyFont="1" applyFill="1" applyBorder="1" applyAlignment="1">
      <alignment horizontal="right" vertical="center" wrapText="1"/>
    </xf>
    <xf numFmtId="176" fontId="27" fillId="2" borderId="1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right" vertical="center"/>
    </xf>
    <xf numFmtId="176" fontId="27" fillId="0" borderId="1" xfId="0" applyNumberFormat="1" applyFont="1" applyBorder="1">
      <alignment vertical="center"/>
    </xf>
    <xf numFmtId="176" fontId="3" fillId="25" borderId="1" xfId="0" applyNumberFormat="1" applyFont="1" applyFill="1" applyBorder="1">
      <alignment vertical="center"/>
    </xf>
    <xf numFmtId="176" fontId="3" fillId="25" borderId="1" xfId="0" applyNumberFormat="1" applyFont="1" applyFill="1" applyBorder="1" applyAlignment="1">
      <alignment horizontal="right" vertical="top"/>
    </xf>
    <xf numFmtId="177" fontId="3" fillId="25" borderId="1" xfId="0" applyNumberFormat="1" applyFont="1" applyFill="1" applyBorder="1" applyAlignment="1">
      <alignment horizontal="right" vertical="top"/>
    </xf>
    <xf numFmtId="177" fontId="3" fillId="26" borderId="1" xfId="0" applyNumberFormat="1" applyFont="1" applyFill="1" applyBorder="1" applyAlignment="1">
      <alignment horizontal="right" vertical="center"/>
    </xf>
    <xf numFmtId="177" fontId="3" fillId="25" borderId="1" xfId="0" applyNumberFormat="1" applyFont="1" applyFill="1" applyBorder="1" applyAlignment="1">
      <alignment horizontal="right" vertical="center"/>
    </xf>
    <xf numFmtId="177" fontId="5" fillId="25" borderId="1" xfId="0" applyNumberFormat="1" applyFont="1" applyFill="1" applyBorder="1" applyAlignment="1">
      <alignment horizontal="right" vertical="center"/>
    </xf>
    <xf numFmtId="177" fontId="7" fillId="26" borderId="1" xfId="0" applyNumberFormat="1" applyFont="1" applyFill="1" applyBorder="1" applyAlignment="1">
      <alignment horizontal="right" vertical="center"/>
    </xf>
    <xf numFmtId="176" fontId="3" fillId="26" borderId="1" xfId="0" applyNumberFormat="1" applyFont="1" applyFill="1" applyBorder="1">
      <alignment vertical="center"/>
    </xf>
    <xf numFmtId="176" fontId="31" fillId="26" borderId="1" xfId="0" applyNumberFormat="1" applyFont="1" applyFill="1" applyBorder="1">
      <alignment vertical="center"/>
    </xf>
    <xf numFmtId="3" fontId="4" fillId="26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176" fontId="3" fillId="25" borderId="2" xfId="0" applyNumberFormat="1" applyFont="1" applyFill="1" applyBorder="1">
      <alignment vertical="center"/>
    </xf>
    <xf numFmtId="177" fontId="3" fillId="26" borderId="2" xfId="0" applyNumberFormat="1" applyFont="1" applyFill="1" applyBorder="1" applyAlignment="1">
      <alignment horizontal="right" vertical="center"/>
    </xf>
    <xf numFmtId="13" fontId="0" fillId="0" borderId="2" xfId="0" applyNumberFormat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6" borderId="0" xfId="0" applyFill="1" applyBorder="1">
      <alignment vertical="center"/>
    </xf>
    <xf numFmtId="177" fontId="3" fillId="26" borderId="1" xfId="0" applyNumberFormat="1" applyFont="1" applyFill="1" applyBorder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7" fillId="2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7" fontId="27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7" fontId="27" fillId="0" borderId="21" xfId="0" applyNumberFormat="1" applyFont="1" applyBorder="1" applyAlignment="1">
      <alignment horizontal="right" vertical="center"/>
    </xf>
    <xf numFmtId="177" fontId="3" fillId="26" borderId="1" xfId="0" applyNumberFormat="1" applyFont="1" applyFill="1" applyBorder="1" applyAlignment="1">
      <alignment horizontal="right" vertical="top"/>
    </xf>
    <xf numFmtId="176" fontId="3" fillId="26" borderId="1" xfId="0" applyNumberFormat="1" applyFont="1" applyFill="1" applyBorder="1" applyAlignment="1">
      <alignment vertical="center"/>
    </xf>
    <xf numFmtId="177" fontId="0" fillId="26" borderId="1" xfId="0" applyNumberFormat="1" applyFill="1" applyBorder="1">
      <alignment vertical="center"/>
    </xf>
    <xf numFmtId="176" fontId="3" fillId="26" borderId="1" xfId="0" applyNumberFormat="1" applyFont="1" applyFill="1" applyBorder="1" applyAlignment="1">
      <alignment horizontal="right" vertical="top"/>
    </xf>
    <xf numFmtId="176" fontId="7" fillId="26" borderId="1" xfId="0" applyNumberFormat="1" applyFont="1" applyFill="1" applyBorder="1">
      <alignment vertical="center"/>
    </xf>
    <xf numFmtId="176" fontId="7" fillId="0" borderId="1" xfId="0" applyNumberFormat="1" applyFont="1" applyBorder="1">
      <alignment vertical="center"/>
    </xf>
    <xf numFmtId="0" fontId="2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27" fillId="26" borderId="1" xfId="0" applyNumberFormat="1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6" fontId="4" fillId="26" borderId="1" xfId="0" applyNumberFormat="1" applyFont="1" applyFill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top"/>
    </xf>
    <xf numFmtId="176" fontId="3" fillId="25" borderId="1" xfId="0" applyNumberFormat="1" applyFont="1" applyFill="1" applyBorder="1" applyAlignment="1">
      <alignment horizontal="right" vertical="center"/>
    </xf>
    <xf numFmtId="177" fontId="27" fillId="26" borderId="1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6" fontId="0" fillId="26" borderId="1" xfId="0" applyNumberFormat="1" applyFill="1" applyBorder="1">
      <alignment vertical="center"/>
    </xf>
    <xf numFmtId="177" fontId="5" fillId="26" borderId="1" xfId="0" applyNumberFormat="1" applyFont="1" applyFill="1" applyBorder="1" applyAlignment="1">
      <alignment horizontal="right" vertical="center"/>
    </xf>
    <xf numFmtId="176" fontId="3" fillId="26" borderId="0" xfId="0" applyNumberFormat="1" applyFont="1" applyFill="1" applyBorder="1">
      <alignment vertical="center"/>
    </xf>
    <xf numFmtId="176" fontId="3" fillId="0" borderId="0" xfId="0" applyNumberFormat="1" applyFont="1" applyBorder="1">
      <alignment vertical="center"/>
    </xf>
    <xf numFmtId="176" fontId="0" fillId="0" borderId="0" xfId="0" applyNumberFormat="1" applyFont="1" applyBorder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27" fillId="2" borderId="1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177" fontId="27" fillId="2" borderId="2" xfId="0" applyNumberFormat="1" applyFont="1" applyFill="1" applyBorder="1" applyAlignment="1">
      <alignment horizontal="right" vertical="center"/>
    </xf>
    <xf numFmtId="177" fontId="27" fillId="2" borderId="14" xfId="0" applyNumberFormat="1" applyFont="1" applyFill="1" applyBorder="1" applyAlignment="1">
      <alignment horizontal="right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0">
    <cellStyle name="20% - 강조색1 2" xfId="2"/>
    <cellStyle name="20% - 강조색1 3" xfId="47"/>
    <cellStyle name="20% - 강조색2 2" xfId="3"/>
    <cellStyle name="20% - 강조색2 3" xfId="48"/>
    <cellStyle name="20% - 강조색3 2" xfId="4"/>
    <cellStyle name="20% - 강조색3 3" xfId="49"/>
    <cellStyle name="20% - 강조색4 2" xfId="5"/>
    <cellStyle name="20% - 강조색4 3" xfId="50"/>
    <cellStyle name="20% - 강조색5 2" xfId="6"/>
    <cellStyle name="20% - 강조색5 3" xfId="51"/>
    <cellStyle name="20% - 강조색6 2" xfId="7"/>
    <cellStyle name="20% - 강조색6 3" xfId="52"/>
    <cellStyle name="40% - 강조색1 2" xfId="8"/>
    <cellStyle name="40% - 강조색1 3" xfId="53"/>
    <cellStyle name="40% - 강조색2 2" xfId="9"/>
    <cellStyle name="40% - 강조색2 3" xfId="54"/>
    <cellStyle name="40% - 강조색3 2" xfId="10"/>
    <cellStyle name="40% - 강조색3 3" xfId="55"/>
    <cellStyle name="40% - 강조색4 2" xfId="11"/>
    <cellStyle name="40% - 강조색4 3" xfId="56"/>
    <cellStyle name="40% - 강조색5 2" xfId="12"/>
    <cellStyle name="40% - 강조색5 3" xfId="57"/>
    <cellStyle name="40% - 강조색6 2" xfId="13"/>
    <cellStyle name="40% - 강조색6 3" xfId="58"/>
    <cellStyle name="60% - 강조색1 2" xfId="14"/>
    <cellStyle name="60% - 강조색1 3" xfId="59"/>
    <cellStyle name="60% - 강조색2 2" xfId="15"/>
    <cellStyle name="60% - 강조색2 3" xfId="60"/>
    <cellStyle name="60% - 강조색3 2" xfId="16"/>
    <cellStyle name="60% - 강조색3 3" xfId="61"/>
    <cellStyle name="60% - 강조색4 2" xfId="17"/>
    <cellStyle name="60% - 강조색4 3" xfId="62"/>
    <cellStyle name="60% - 강조색5 2" xfId="18"/>
    <cellStyle name="60% - 강조색5 3" xfId="63"/>
    <cellStyle name="60% - 강조색6 2" xfId="19"/>
    <cellStyle name="60% - 강조색6 3" xfId="64"/>
    <cellStyle name="강조색1 2" xfId="20"/>
    <cellStyle name="강조색1 3" xfId="65"/>
    <cellStyle name="강조색2 2" xfId="21"/>
    <cellStyle name="강조색2 3" xfId="66"/>
    <cellStyle name="강조색3 2" xfId="22"/>
    <cellStyle name="강조색3 3" xfId="67"/>
    <cellStyle name="강조색4 2" xfId="23"/>
    <cellStyle name="강조색4 3" xfId="68"/>
    <cellStyle name="강조색5 2" xfId="24"/>
    <cellStyle name="강조색5 3" xfId="69"/>
    <cellStyle name="강조색6 2" xfId="25"/>
    <cellStyle name="강조색6 3" xfId="70"/>
    <cellStyle name="경고문 2" xfId="26"/>
    <cellStyle name="경고문 3" xfId="71"/>
    <cellStyle name="계산 2" xfId="27"/>
    <cellStyle name="계산 3" xfId="72"/>
    <cellStyle name="나쁨 2" xfId="28"/>
    <cellStyle name="나쁨 3" xfId="73"/>
    <cellStyle name="메모 2" xfId="29"/>
    <cellStyle name="메모 3" xfId="74"/>
    <cellStyle name="백분율 2" xfId="30"/>
    <cellStyle name="보통 2" xfId="31"/>
    <cellStyle name="보통 3" xfId="75"/>
    <cellStyle name="설명 텍스트 2" xfId="32"/>
    <cellStyle name="설명 텍스트 3" xfId="76"/>
    <cellStyle name="셀 확인 2" xfId="33"/>
    <cellStyle name="셀 확인 3" xfId="77"/>
    <cellStyle name="쉼표 [0] 2 2" xfId="34"/>
    <cellStyle name="쉼표 [0] 2 3" xfId="78"/>
    <cellStyle name="연결된 셀 2" xfId="35"/>
    <cellStyle name="연결된 셀 3" xfId="79"/>
    <cellStyle name="요약 2" xfId="36"/>
    <cellStyle name="요약 3" xfId="80"/>
    <cellStyle name="입력 2" xfId="37"/>
    <cellStyle name="입력 3" xfId="81"/>
    <cellStyle name="제목 1 2" xfId="39"/>
    <cellStyle name="제목 1 3" xfId="83"/>
    <cellStyle name="제목 2 2" xfId="40"/>
    <cellStyle name="제목 2 3" xfId="84"/>
    <cellStyle name="제목 3 2" xfId="41"/>
    <cellStyle name="제목 3 3" xfId="85"/>
    <cellStyle name="제목 4 2" xfId="42"/>
    <cellStyle name="제목 4 3" xfId="86"/>
    <cellStyle name="제목 5" xfId="38"/>
    <cellStyle name="제목 6" xfId="82"/>
    <cellStyle name="좋음 2" xfId="43"/>
    <cellStyle name="좋음 3" xfId="87"/>
    <cellStyle name="출력 2" xfId="44"/>
    <cellStyle name="출력 3" xfId="88"/>
    <cellStyle name="표준" xfId="0" builtinId="0"/>
    <cellStyle name="표준 2" xfId="1"/>
    <cellStyle name="표준 2 2" xfId="45"/>
    <cellStyle name="표준 2 3" xfId="89"/>
    <cellStyle name="표준 3" xfId="46"/>
  </cellStyles>
  <dxfs count="25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252"/>
      <tableStyleElement type="headerRow" dxfId="251"/>
      <tableStyleElement type="totalRow" dxfId="250"/>
      <tableStyleElement type="firstColumn" dxfId="249"/>
      <tableStyleElement type="lastColumn" dxfId="248"/>
      <tableStyleElement type="firstRowStripe" dxfId="247"/>
      <tableStyleElement type="firstColumnStripe" dxfId="246"/>
    </tableStyle>
    <tableStyle name="Light Style 1 - Accent 1" table="0" count="7">
      <tableStyleElement type="wholeTable" dxfId="245"/>
      <tableStyleElement type="headerRow" dxfId="244"/>
      <tableStyleElement type="totalRow" dxfId="243"/>
      <tableStyleElement type="firstColumn" dxfId="242"/>
      <tableStyleElement type="lastColumn" dxfId="241"/>
      <tableStyleElement type="firstRowStripe" dxfId="240"/>
      <tableStyleElement type="firstColumnStripe" dxfId="23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2011</a:t>
            </a:r>
            <a:r>
              <a:rPr lang="ko-KR"/>
              <a:t>년도 </a:t>
            </a:r>
            <a:r>
              <a:rPr lang="ko-KR" altLang="en-US"/>
              <a:t>국립대학 항목별 업무추진비 사용 누적액</a:t>
            </a:r>
            <a:endParaRPr lang="ko-KR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격려 및 경조(화)비</c:v>
          </c:tx>
          <c:invertIfNegative val="0"/>
          <c:cat>
            <c:strRef>
              <c:f>'2011'!$B$4:$B$21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'2011'!$C$4:$C$21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39760000</c:v>
                </c:pt>
                <c:pt idx="3" formatCode="#,##0_ ">
                  <c:v>2200000</c:v>
                </c:pt>
                <c:pt idx="4">
                  <c:v>18000000</c:v>
                </c:pt>
                <c:pt idx="5">
                  <c:v>23131100</c:v>
                </c:pt>
                <c:pt idx="6">
                  <c:v>15500000</c:v>
                </c:pt>
                <c:pt idx="7">
                  <c:v>16850000</c:v>
                </c:pt>
                <c:pt idx="8" formatCode="#,##0_ ">
                  <c:v>18720000</c:v>
                </c:pt>
                <c:pt idx="9" formatCode="#,##0_ ">
                  <c:v>34013070</c:v>
                </c:pt>
                <c:pt idx="10">
                  <c:v>19635000</c:v>
                </c:pt>
                <c:pt idx="11">
                  <c:v>12341268</c:v>
                </c:pt>
                <c:pt idx="12">
                  <c:v>0</c:v>
                </c:pt>
                <c:pt idx="13" formatCode="#,##0_ ">
                  <c:v>7320000</c:v>
                </c:pt>
                <c:pt idx="14">
                  <c:v>23850000</c:v>
                </c:pt>
                <c:pt idx="15" formatCode="#,##0_ ">
                  <c:v>2194000</c:v>
                </c:pt>
                <c:pt idx="16">
                  <c:v>21232000</c:v>
                </c:pt>
                <c:pt idx="17">
                  <c:v>23080800</c:v>
                </c:pt>
              </c:numCache>
            </c:numRef>
          </c:val>
        </c:ser>
        <c:ser>
          <c:idx val="1"/>
          <c:order val="1"/>
          <c:tx>
            <c:v>업무협의 및 간담회</c:v>
          </c:tx>
          <c:invertIfNegative val="0"/>
          <c:cat>
            <c:strRef>
              <c:f>'2011'!$B$4:$B$21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'2011'!$D$4:$D$21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2012440</c:v>
                </c:pt>
                <c:pt idx="3" formatCode="#,##0_ ">
                  <c:v>9320820</c:v>
                </c:pt>
                <c:pt idx="4">
                  <c:v>28088450</c:v>
                </c:pt>
                <c:pt idx="5">
                  <c:v>19524470</c:v>
                </c:pt>
                <c:pt idx="6">
                  <c:v>29983680</c:v>
                </c:pt>
                <c:pt idx="7" formatCode="#,##0_ ">
                  <c:v>12234040</c:v>
                </c:pt>
                <c:pt idx="8">
                  <c:v>8567400</c:v>
                </c:pt>
                <c:pt idx="9">
                  <c:v>18791520</c:v>
                </c:pt>
                <c:pt idx="10" formatCode="#,##0_ ">
                  <c:v>7712900</c:v>
                </c:pt>
                <c:pt idx="11" formatCode="#,##0_ ">
                  <c:v>23774352</c:v>
                </c:pt>
                <c:pt idx="12">
                  <c:v>16506480</c:v>
                </c:pt>
                <c:pt idx="13" formatCode="#,##0_ ">
                  <c:v>4767400</c:v>
                </c:pt>
                <c:pt idx="14" formatCode="#,##0_ ">
                  <c:v>35703249</c:v>
                </c:pt>
                <c:pt idx="15" formatCode="#,##0_ ">
                  <c:v>14354620</c:v>
                </c:pt>
                <c:pt idx="16" formatCode="#,##0_ ">
                  <c:v>23211990</c:v>
                </c:pt>
                <c:pt idx="17" formatCode="#,##0_ ">
                  <c:v>16482200</c:v>
                </c:pt>
              </c:numCache>
            </c:numRef>
          </c:val>
        </c:ser>
        <c:ser>
          <c:idx val="2"/>
          <c:order val="2"/>
          <c:tx>
            <c:v>기타 경비</c:v>
          </c:tx>
          <c:invertIfNegative val="0"/>
          <c:cat>
            <c:strRef>
              <c:f>'2011'!$B$4:$B$21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'2011'!$E$4:$E$21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3556500</c:v>
                </c:pt>
                <c:pt idx="3" formatCode="#,##0_ ">
                  <c:v>2454200</c:v>
                </c:pt>
                <c:pt idx="4">
                  <c:v>3289500</c:v>
                </c:pt>
                <c:pt idx="5">
                  <c:v>2062800</c:v>
                </c:pt>
                <c:pt idx="6">
                  <c:v>8760000</c:v>
                </c:pt>
                <c:pt idx="7">
                  <c:v>0</c:v>
                </c:pt>
                <c:pt idx="8" formatCode="#,##0_ ">
                  <c:v>100000</c:v>
                </c:pt>
                <c:pt idx="9">
                  <c:v>0</c:v>
                </c:pt>
                <c:pt idx="10" formatCode="#,##0_ ">
                  <c:v>1516820</c:v>
                </c:pt>
                <c:pt idx="11" formatCode="#,##0_ ">
                  <c:v>7084280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 ">
                  <c:v>3783510</c:v>
                </c:pt>
                <c:pt idx="16" formatCode="#,##0_ ">
                  <c:v>3915300</c:v>
                </c:pt>
                <c:pt idx="17" formatCode="#,##0_ ">
                  <c:v>930000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0050944"/>
        <c:axId val="80196096"/>
      </c:barChart>
      <c:catAx>
        <c:axId val="100050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0196096"/>
        <c:crosses val="autoZero"/>
        <c:auto val="1"/>
        <c:lblAlgn val="ctr"/>
        <c:lblOffset val="100"/>
        <c:noMultiLvlLbl val="0"/>
      </c:catAx>
      <c:valAx>
        <c:axId val="801960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00050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2012</a:t>
            </a:r>
            <a:r>
              <a:rPr lang="ko-KR" altLang="en-US"/>
              <a:t>년도 국립대학 항목별 업무추진비 사용 누적액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격려 및 경조(화)비</c:v>
          </c:tx>
          <c:invertIfNegative val="0"/>
          <c:cat>
            <c:strRef>
              <c:f>'2012'!$B$4:$B$21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'2012'!$C$4:$C$21</c:f>
              <c:numCache>
                <c:formatCode>#,##0_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41491720</c:v>
                </c:pt>
                <c:pt idx="3">
                  <c:v>2586000</c:v>
                </c:pt>
                <c:pt idx="4">
                  <c:v>20000000</c:v>
                </c:pt>
                <c:pt idx="5">
                  <c:v>16938170</c:v>
                </c:pt>
                <c:pt idx="6">
                  <c:v>19520240</c:v>
                </c:pt>
                <c:pt idx="7">
                  <c:v>6550000</c:v>
                </c:pt>
                <c:pt idx="8">
                  <c:v>17070000</c:v>
                </c:pt>
                <c:pt idx="9">
                  <c:v>26429000</c:v>
                </c:pt>
                <c:pt idx="10">
                  <c:v>24715000</c:v>
                </c:pt>
                <c:pt idx="11">
                  <c:v>10049580</c:v>
                </c:pt>
                <c:pt idx="12">
                  <c:v>0</c:v>
                </c:pt>
                <c:pt idx="13">
                  <c:v>8765500</c:v>
                </c:pt>
                <c:pt idx="14">
                  <c:v>24500000</c:v>
                </c:pt>
                <c:pt idx="15">
                  <c:v>1063000</c:v>
                </c:pt>
                <c:pt idx="16">
                  <c:v>16331300</c:v>
                </c:pt>
                <c:pt idx="17">
                  <c:v>25800000</c:v>
                </c:pt>
              </c:numCache>
            </c:numRef>
          </c:val>
        </c:ser>
        <c:ser>
          <c:idx val="1"/>
          <c:order val="1"/>
          <c:tx>
            <c:v>업무협의 및 간담회</c:v>
          </c:tx>
          <c:invertIfNegative val="0"/>
          <c:cat>
            <c:strRef>
              <c:f>'2012'!$B$4:$B$21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'2012'!$D$4:$D$21</c:f>
              <c:numCache>
                <c:formatCode>#,##0_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4812650</c:v>
                </c:pt>
                <c:pt idx="3">
                  <c:v>6778400</c:v>
                </c:pt>
                <c:pt idx="4">
                  <c:v>23265000</c:v>
                </c:pt>
                <c:pt idx="5">
                  <c:v>21694670</c:v>
                </c:pt>
                <c:pt idx="6">
                  <c:v>29536457</c:v>
                </c:pt>
                <c:pt idx="7">
                  <c:v>13511410</c:v>
                </c:pt>
                <c:pt idx="8">
                  <c:v>2832800</c:v>
                </c:pt>
                <c:pt idx="9">
                  <c:v>30754690</c:v>
                </c:pt>
                <c:pt idx="10">
                  <c:v>7312940</c:v>
                </c:pt>
                <c:pt idx="11">
                  <c:v>27291777</c:v>
                </c:pt>
                <c:pt idx="12">
                  <c:v>14929200</c:v>
                </c:pt>
                <c:pt idx="13">
                  <c:v>3124000</c:v>
                </c:pt>
                <c:pt idx="14">
                  <c:v>27700735</c:v>
                </c:pt>
                <c:pt idx="15">
                  <c:v>30056800</c:v>
                </c:pt>
                <c:pt idx="16">
                  <c:v>29906030</c:v>
                </c:pt>
                <c:pt idx="17">
                  <c:v>12085694</c:v>
                </c:pt>
              </c:numCache>
            </c:numRef>
          </c:val>
        </c:ser>
        <c:ser>
          <c:idx val="2"/>
          <c:order val="2"/>
          <c:tx>
            <c:v>기타 경비</c:v>
          </c:tx>
          <c:invertIfNegative val="0"/>
          <c:cat>
            <c:strRef>
              <c:f>'2012'!$B$4:$B$21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'2012'!$E$4:$E$21</c:f>
              <c:numCache>
                <c:formatCode>#,##0_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2174000</c:v>
                </c:pt>
                <c:pt idx="3">
                  <c:v>1419500</c:v>
                </c:pt>
                <c:pt idx="4">
                  <c:v>2679400</c:v>
                </c:pt>
                <c:pt idx="5">
                  <c:v>1193400</c:v>
                </c:pt>
                <c:pt idx="6">
                  <c:v>3560000</c:v>
                </c:pt>
                <c:pt idx="7">
                  <c:v>1145810</c:v>
                </c:pt>
                <c:pt idx="8">
                  <c:v>100000</c:v>
                </c:pt>
                <c:pt idx="9">
                  <c:v>0</c:v>
                </c:pt>
                <c:pt idx="10">
                  <c:v>1553920</c:v>
                </c:pt>
                <c:pt idx="11">
                  <c:v>8179450</c:v>
                </c:pt>
                <c:pt idx="12">
                  <c:v>0</c:v>
                </c:pt>
                <c:pt idx="13">
                  <c:v>400000</c:v>
                </c:pt>
                <c:pt idx="14">
                  <c:v>0</c:v>
                </c:pt>
                <c:pt idx="15">
                  <c:v>6067395</c:v>
                </c:pt>
                <c:pt idx="16">
                  <c:v>2890620</c:v>
                </c:pt>
                <c:pt idx="17">
                  <c:v>679500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2548224"/>
        <c:axId val="80198400"/>
      </c:barChart>
      <c:catAx>
        <c:axId val="12254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0198400"/>
        <c:crosses val="autoZero"/>
        <c:auto val="1"/>
        <c:lblAlgn val="ctr"/>
        <c:lblOffset val="100"/>
        <c:noMultiLvlLbl val="0"/>
      </c:catAx>
      <c:valAx>
        <c:axId val="80198400"/>
        <c:scaling>
          <c:orientation val="minMax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crossAx val="122548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2013</a:t>
            </a:r>
            <a:r>
              <a:rPr lang="ko-KR" altLang="en-US"/>
              <a:t>년도 국립대학 항목별 업무추진비 사용 누적액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격려 및 경조(화)비</c:v>
          </c:tx>
          <c:invertIfNegative val="0"/>
          <c:cat>
            <c:strRef>
              <c:f>'2013'!$B$4:$B$21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'2013'!$C$4:$C$21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21904900</c:v>
                </c:pt>
                <c:pt idx="3" formatCode="#,##0_ ">
                  <c:v>300000</c:v>
                </c:pt>
                <c:pt idx="4" formatCode="#,##0_ ">
                  <c:v>19075000</c:v>
                </c:pt>
                <c:pt idx="5">
                  <c:v>16327080</c:v>
                </c:pt>
                <c:pt idx="6" formatCode="#,##0_ ">
                  <c:v>22910000</c:v>
                </c:pt>
                <c:pt idx="7" formatCode="#,##0_ ">
                  <c:v>1000000</c:v>
                </c:pt>
                <c:pt idx="8" formatCode="#,##0_ ">
                  <c:v>17950000</c:v>
                </c:pt>
                <c:pt idx="9">
                  <c:v>22870000</c:v>
                </c:pt>
                <c:pt idx="10">
                  <c:v>22545000</c:v>
                </c:pt>
                <c:pt idx="11">
                  <c:v>14500000</c:v>
                </c:pt>
                <c:pt idx="12">
                  <c:v>0</c:v>
                </c:pt>
                <c:pt idx="13" formatCode="#,##0_ ">
                  <c:v>5270000</c:v>
                </c:pt>
                <c:pt idx="14">
                  <c:v>23700000</c:v>
                </c:pt>
                <c:pt idx="15" formatCode="#,##0_ ">
                  <c:v>498000</c:v>
                </c:pt>
                <c:pt idx="16">
                  <c:v>18525000</c:v>
                </c:pt>
                <c:pt idx="17" formatCode="#,##0_ ">
                  <c:v>6150000</c:v>
                </c:pt>
              </c:numCache>
            </c:numRef>
          </c:val>
        </c:ser>
        <c:ser>
          <c:idx val="1"/>
          <c:order val="1"/>
          <c:tx>
            <c:v>업무협의 및 간담회</c:v>
          </c:tx>
          <c:invertIfNegative val="0"/>
          <c:cat>
            <c:strRef>
              <c:f>'2013'!$B$4:$B$21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'2013'!$D$4:$D$21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16457490</c:v>
                </c:pt>
                <c:pt idx="3" formatCode="#,##0_ ">
                  <c:v>9048900</c:v>
                </c:pt>
                <c:pt idx="4" formatCode="#,##0_ ">
                  <c:v>38696880</c:v>
                </c:pt>
                <c:pt idx="5" formatCode="#,##0_ ">
                  <c:v>21424209</c:v>
                </c:pt>
                <c:pt idx="6" formatCode="#,##0_ ">
                  <c:v>22313009</c:v>
                </c:pt>
                <c:pt idx="7" formatCode="#,##0_ ">
                  <c:v>15613950</c:v>
                </c:pt>
                <c:pt idx="8">
                  <c:v>4275200</c:v>
                </c:pt>
                <c:pt idx="9" formatCode="#,##0">
                  <c:v>25031690</c:v>
                </c:pt>
                <c:pt idx="10" formatCode="#,##0_ ">
                  <c:v>7231300</c:v>
                </c:pt>
                <c:pt idx="11" formatCode="#,##0_ ">
                  <c:v>28438030</c:v>
                </c:pt>
                <c:pt idx="12">
                  <c:v>12188400</c:v>
                </c:pt>
                <c:pt idx="13" formatCode="#,##0_ ">
                  <c:v>5704000</c:v>
                </c:pt>
                <c:pt idx="14" formatCode="#,##0_ ">
                  <c:v>28875170</c:v>
                </c:pt>
                <c:pt idx="15" formatCode="#,##0_ ">
                  <c:v>26457080</c:v>
                </c:pt>
                <c:pt idx="16" formatCode="#,##0_ ">
                  <c:v>26418669</c:v>
                </c:pt>
                <c:pt idx="17" formatCode="#,##0_ ">
                  <c:v>5271300</c:v>
                </c:pt>
              </c:numCache>
            </c:numRef>
          </c:val>
        </c:ser>
        <c:ser>
          <c:idx val="2"/>
          <c:order val="2"/>
          <c:tx>
            <c:v>기타 경비</c:v>
          </c:tx>
          <c:invertIfNegative val="0"/>
          <c:cat>
            <c:strRef>
              <c:f>'2013'!$B$4:$B$21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'2013'!$E$4:$E$21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1940280</c:v>
                </c:pt>
                <c:pt idx="3" formatCode="#,##0_ ">
                  <c:v>1161000</c:v>
                </c:pt>
                <c:pt idx="4" formatCode="#,##0_ ">
                  <c:v>3933810</c:v>
                </c:pt>
                <c:pt idx="5" formatCode="#,##0_ ">
                  <c:v>1087150</c:v>
                </c:pt>
                <c:pt idx="6" formatCode="#,##0_ ">
                  <c:v>6082300</c:v>
                </c:pt>
                <c:pt idx="7">
                  <c:v>0</c:v>
                </c:pt>
                <c:pt idx="8" formatCode="#,##0_ ">
                  <c:v>100000</c:v>
                </c:pt>
                <c:pt idx="9">
                  <c:v>0</c:v>
                </c:pt>
                <c:pt idx="10" formatCode="#,##0_ ">
                  <c:v>1849400</c:v>
                </c:pt>
                <c:pt idx="11" formatCode="#,##0_ ">
                  <c:v>9136554</c:v>
                </c:pt>
                <c:pt idx="12">
                  <c:v>0</c:v>
                </c:pt>
                <c:pt idx="13" formatCode="#,##0_ ">
                  <c:v>4920720</c:v>
                </c:pt>
                <c:pt idx="14" formatCode="#,##0_ ">
                  <c:v>1456940</c:v>
                </c:pt>
                <c:pt idx="15" formatCode="#,##0_ ">
                  <c:v>4411660</c:v>
                </c:pt>
                <c:pt idx="16" formatCode="#,##0_ ">
                  <c:v>3716940</c:v>
                </c:pt>
                <c:pt idx="17" formatCode="#,##0_ ">
                  <c:v>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2550272"/>
        <c:axId val="123749504"/>
      </c:barChart>
      <c:catAx>
        <c:axId val="12255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749504"/>
        <c:crosses val="autoZero"/>
        <c:auto val="1"/>
        <c:lblAlgn val="ctr"/>
        <c:lblOffset val="100"/>
        <c:noMultiLvlLbl val="0"/>
      </c:catAx>
      <c:valAx>
        <c:axId val="1237495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122550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2014</a:t>
            </a:r>
            <a:r>
              <a:rPr lang="ko-KR" altLang="en-US"/>
              <a:t>년도 국립대학 항목별 업무추진비 사용 누적액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격려 및 경조(화)비</c:v>
          </c:tx>
          <c:invertIfNegative val="0"/>
          <c:cat>
            <c:strRef>
              <c:f>'2014'!$B$4:$B$21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'2014'!$C$4:$C$21</c:f>
              <c:numCache>
                <c:formatCode>#,##0_);[Red]\(#,##0\)</c:formatCode>
                <c:ptCount val="18"/>
                <c:pt idx="0" formatCode="#,##0_ ">
                  <c:v>29871000</c:v>
                </c:pt>
                <c:pt idx="1">
                  <c:v>29416100</c:v>
                </c:pt>
                <c:pt idx="2">
                  <c:v>6699000</c:v>
                </c:pt>
                <c:pt idx="3">
                  <c:v>0</c:v>
                </c:pt>
                <c:pt idx="4">
                  <c:v>13270000</c:v>
                </c:pt>
                <c:pt idx="5">
                  <c:v>15876990</c:v>
                </c:pt>
                <c:pt idx="6">
                  <c:v>25895865</c:v>
                </c:pt>
                <c:pt idx="7">
                  <c:v>1650000</c:v>
                </c:pt>
                <c:pt idx="8">
                  <c:v>18850000</c:v>
                </c:pt>
                <c:pt idx="9">
                  <c:v>24636000</c:v>
                </c:pt>
                <c:pt idx="10">
                  <c:v>19589000</c:v>
                </c:pt>
                <c:pt idx="11">
                  <c:v>10000000</c:v>
                </c:pt>
                <c:pt idx="12">
                  <c:v>0</c:v>
                </c:pt>
                <c:pt idx="13">
                  <c:v>4490000</c:v>
                </c:pt>
                <c:pt idx="14">
                  <c:v>24800000</c:v>
                </c:pt>
                <c:pt idx="15">
                  <c:v>0</c:v>
                </c:pt>
                <c:pt idx="16">
                  <c:v>15132000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업무협의 및 간담회</c:v>
          </c:tx>
          <c:invertIfNegative val="0"/>
          <c:cat>
            <c:strRef>
              <c:f>'2014'!$B$4:$B$21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'2014'!$D$4:$D$21</c:f>
              <c:numCache>
                <c:formatCode>#,##0_);[Red]\(#,##0\)</c:formatCode>
                <c:ptCount val="18"/>
                <c:pt idx="0" formatCode="#,##0_ ">
                  <c:v>25192800</c:v>
                </c:pt>
                <c:pt idx="1">
                  <c:v>23325870</c:v>
                </c:pt>
                <c:pt idx="2">
                  <c:v>11131180</c:v>
                </c:pt>
                <c:pt idx="3" formatCode="#,##0_ ">
                  <c:v>7968800</c:v>
                </c:pt>
                <c:pt idx="4">
                  <c:v>34175500</c:v>
                </c:pt>
                <c:pt idx="5">
                  <c:v>19951789</c:v>
                </c:pt>
                <c:pt idx="6">
                  <c:v>27323058</c:v>
                </c:pt>
                <c:pt idx="7">
                  <c:v>11836880</c:v>
                </c:pt>
                <c:pt idx="8">
                  <c:v>2479800</c:v>
                </c:pt>
                <c:pt idx="9">
                  <c:v>17481700</c:v>
                </c:pt>
                <c:pt idx="10">
                  <c:v>12249750</c:v>
                </c:pt>
                <c:pt idx="11">
                  <c:v>26334853</c:v>
                </c:pt>
                <c:pt idx="12">
                  <c:v>18666300</c:v>
                </c:pt>
                <c:pt idx="13">
                  <c:v>1495000</c:v>
                </c:pt>
                <c:pt idx="14">
                  <c:v>27281680</c:v>
                </c:pt>
                <c:pt idx="15">
                  <c:v>10145600</c:v>
                </c:pt>
                <c:pt idx="16">
                  <c:v>23186800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기타 경비</c:v>
          </c:tx>
          <c:invertIfNegative val="0"/>
          <c:cat>
            <c:strRef>
              <c:f>'2014'!$B$4:$B$21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'2014'!$E$4:$E$21</c:f>
              <c:numCache>
                <c:formatCode>#,##0_);[Red]\(#,##0\)</c:formatCode>
                <c:ptCount val="18"/>
                <c:pt idx="0" formatCode="#,##0_ ">
                  <c:v>450000</c:v>
                </c:pt>
                <c:pt idx="1">
                  <c:v>7026580</c:v>
                </c:pt>
                <c:pt idx="2">
                  <c:v>1275050</c:v>
                </c:pt>
                <c:pt idx="3" formatCode="#,##0_ ">
                  <c:v>623700</c:v>
                </c:pt>
                <c:pt idx="4">
                  <c:v>3169250</c:v>
                </c:pt>
                <c:pt idx="5">
                  <c:v>993760</c:v>
                </c:pt>
                <c:pt idx="6">
                  <c:v>1084850</c:v>
                </c:pt>
                <c:pt idx="7">
                  <c:v>1140000</c:v>
                </c:pt>
                <c:pt idx="8">
                  <c:v>0</c:v>
                </c:pt>
                <c:pt idx="9">
                  <c:v>0</c:v>
                </c:pt>
                <c:pt idx="10">
                  <c:v>2320170</c:v>
                </c:pt>
                <c:pt idx="11">
                  <c:v>7455320</c:v>
                </c:pt>
                <c:pt idx="12">
                  <c:v>0</c:v>
                </c:pt>
                <c:pt idx="13">
                  <c:v>9350100</c:v>
                </c:pt>
                <c:pt idx="14">
                  <c:v>1711850</c:v>
                </c:pt>
                <c:pt idx="15">
                  <c:v>23000000</c:v>
                </c:pt>
                <c:pt idx="16">
                  <c:v>1033100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3920384"/>
        <c:axId val="123751808"/>
      </c:barChart>
      <c:catAx>
        <c:axId val="123920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751808"/>
        <c:crosses val="autoZero"/>
        <c:auto val="1"/>
        <c:lblAlgn val="ctr"/>
        <c:lblOffset val="100"/>
        <c:noMultiLvlLbl val="0"/>
      </c:catAx>
      <c:valAx>
        <c:axId val="123751808"/>
        <c:scaling>
          <c:orientation val="minMax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crossAx val="123920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2015</a:t>
            </a:r>
            <a:r>
              <a:rPr lang="ko-KR" altLang="en-US"/>
              <a:t>년도</a:t>
            </a:r>
            <a:r>
              <a:rPr lang="en-US" altLang="ko-KR"/>
              <a:t>(1~3</a:t>
            </a:r>
            <a:r>
              <a:rPr lang="ko-KR" altLang="en-US"/>
              <a:t>월</a:t>
            </a:r>
            <a:r>
              <a:rPr lang="en-US" altLang="ko-KR"/>
              <a:t>) </a:t>
            </a:r>
            <a:r>
              <a:rPr lang="ko-KR" altLang="en-US"/>
              <a:t>국립대학 항목별 업무추진비 사용 누적액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격려 및 경조(화)비</c:v>
          </c:tx>
          <c:invertIfNegative val="0"/>
          <c:cat>
            <c:strRef>
              <c:f>'2015'!$B$4:$B$21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'2015'!$C$4:$C$21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724000</c:v>
                </c:pt>
                <c:pt idx="3">
                  <c:v>0</c:v>
                </c:pt>
                <c:pt idx="4" formatCode="#,##0_ ">
                  <c:v>2500000</c:v>
                </c:pt>
                <c:pt idx="5">
                  <c:v>6131490</c:v>
                </c:pt>
                <c:pt idx="6" formatCode="#,##0_ ">
                  <c:v>6410000</c:v>
                </c:pt>
                <c:pt idx="7" formatCode="#,##0_ ">
                  <c:v>200000</c:v>
                </c:pt>
                <c:pt idx="8" formatCode="#,##0_ ">
                  <c:v>2010000</c:v>
                </c:pt>
                <c:pt idx="9">
                  <c:v>7120000</c:v>
                </c:pt>
                <c:pt idx="10" formatCode="#,##0_ ">
                  <c:v>2600000</c:v>
                </c:pt>
                <c:pt idx="11">
                  <c:v>2615800</c:v>
                </c:pt>
                <c:pt idx="12">
                  <c:v>0</c:v>
                </c:pt>
                <c:pt idx="13" formatCode="#,##0_ ">
                  <c:v>250000</c:v>
                </c:pt>
                <c:pt idx="14">
                  <c:v>5750000</c:v>
                </c:pt>
                <c:pt idx="15" formatCode="#,##0_ ">
                  <c:v>0</c:v>
                </c:pt>
                <c:pt idx="16" formatCode="#,##0_ ">
                  <c:v>2950000</c:v>
                </c:pt>
                <c:pt idx="17" formatCode="#,##0_ ">
                  <c:v>1230000</c:v>
                </c:pt>
              </c:numCache>
            </c:numRef>
          </c:val>
        </c:ser>
        <c:ser>
          <c:idx val="1"/>
          <c:order val="1"/>
          <c:tx>
            <c:v>업무협의 및 간담회</c:v>
          </c:tx>
          <c:invertIfNegative val="0"/>
          <c:cat>
            <c:strRef>
              <c:f>'2015'!$B$4:$B$21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'2015'!$D$4:$D$21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3273000</c:v>
                </c:pt>
                <c:pt idx="3" formatCode="#,##0_ ">
                  <c:v>1648200</c:v>
                </c:pt>
                <c:pt idx="4" formatCode="#,##0_ ">
                  <c:v>6565000</c:v>
                </c:pt>
                <c:pt idx="5" formatCode="#,##0_ ">
                  <c:v>4282730</c:v>
                </c:pt>
                <c:pt idx="6" formatCode="#,##0_ ">
                  <c:v>5699300</c:v>
                </c:pt>
                <c:pt idx="7" formatCode="#,##0_ ">
                  <c:v>3632880</c:v>
                </c:pt>
                <c:pt idx="8" formatCode="#,##0_ ">
                  <c:v>230000</c:v>
                </c:pt>
                <c:pt idx="9" formatCode="#,##0">
                  <c:v>6944000</c:v>
                </c:pt>
                <c:pt idx="10" formatCode="#,##0_ ">
                  <c:v>5330000</c:v>
                </c:pt>
                <c:pt idx="11" formatCode="#,##0_ ">
                  <c:v>11935900</c:v>
                </c:pt>
                <c:pt idx="12">
                  <c:v>5166800</c:v>
                </c:pt>
                <c:pt idx="13" formatCode="#,##0_ ">
                  <c:v>315000</c:v>
                </c:pt>
                <c:pt idx="14" formatCode="#,##0_ ">
                  <c:v>5102400</c:v>
                </c:pt>
                <c:pt idx="15" formatCode="#,##0_ ">
                  <c:v>4285340</c:v>
                </c:pt>
                <c:pt idx="16" formatCode="#,##0_ ">
                  <c:v>6853800</c:v>
                </c:pt>
                <c:pt idx="17" formatCode="#,##0_ ">
                  <c:v>3868900</c:v>
                </c:pt>
              </c:numCache>
            </c:numRef>
          </c:val>
        </c:ser>
        <c:ser>
          <c:idx val="2"/>
          <c:order val="2"/>
          <c:tx>
            <c:v>기타 경비</c:v>
          </c:tx>
          <c:invertIfNegative val="0"/>
          <c:cat>
            <c:strRef>
              <c:f>'2015'!$B$4:$B$21</c:f>
              <c:strCache>
                <c:ptCount val="18"/>
                <c:pt idx="0">
                  <c:v>강원대</c:v>
                </c:pt>
                <c:pt idx="1">
                  <c:v>경상대</c:v>
                </c:pt>
                <c:pt idx="2">
                  <c:v>공주대</c:v>
                </c:pt>
                <c:pt idx="3">
                  <c:v>공주교대</c:v>
                </c:pt>
                <c:pt idx="4">
                  <c:v>목포해양대</c:v>
                </c:pt>
                <c:pt idx="5">
                  <c:v>방송통신대</c:v>
                </c:pt>
                <c:pt idx="6">
                  <c:v>부산대</c:v>
                </c:pt>
                <c:pt idx="7">
                  <c:v>부산교대</c:v>
                </c:pt>
                <c:pt idx="8">
                  <c:v>서울교대</c:v>
                </c:pt>
                <c:pt idx="9">
                  <c:v>순천대</c:v>
                </c:pt>
                <c:pt idx="10">
                  <c:v>전북대</c:v>
                </c:pt>
                <c:pt idx="11">
                  <c:v>제주대</c:v>
                </c:pt>
                <c:pt idx="12">
                  <c:v>진주교대</c:v>
                </c:pt>
                <c:pt idx="13">
                  <c:v>춘천교대</c:v>
                </c:pt>
                <c:pt idx="14">
                  <c:v>충남대</c:v>
                </c:pt>
                <c:pt idx="15">
                  <c:v>충북대</c:v>
                </c:pt>
                <c:pt idx="16">
                  <c:v>한국교대</c:v>
                </c:pt>
                <c:pt idx="17">
                  <c:v>한국체대</c:v>
                </c:pt>
              </c:strCache>
            </c:strRef>
          </c:cat>
          <c:val>
            <c:numRef>
              <c:f>'2015'!$E$4:$E$21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240000</c:v>
                </c:pt>
                <c:pt idx="3" formatCode="#,##0_ ">
                  <c:v>200000</c:v>
                </c:pt>
                <c:pt idx="4" formatCode="#,##0_ ">
                  <c:v>1009850</c:v>
                </c:pt>
                <c:pt idx="5" formatCode="#,##0_ ">
                  <c:v>171280</c:v>
                </c:pt>
                <c:pt idx="6">
                  <c:v>0</c:v>
                </c:pt>
                <c:pt idx="7" formatCode="#,##0_ ">
                  <c:v>210000</c:v>
                </c:pt>
                <c:pt idx="8">
                  <c:v>0</c:v>
                </c:pt>
                <c:pt idx="9">
                  <c:v>0</c:v>
                </c:pt>
                <c:pt idx="10" formatCode="#,##0_ ">
                  <c:v>24400</c:v>
                </c:pt>
                <c:pt idx="11" formatCode="#,##0_ ">
                  <c:v>2439714</c:v>
                </c:pt>
                <c:pt idx="12">
                  <c:v>0</c:v>
                </c:pt>
                <c:pt idx="13" formatCode="#,##0_ ">
                  <c:v>146000</c:v>
                </c:pt>
                <c:pt idx="14" formatCode="#,##0_ ">
                  <c:v>108000</c:v>
                </c:pt>
                <c:pt idx="15" formatCode="#,##0_ ">
                  <c:v>2100000</c:v>
                </c:pt>
                <c:pt idx="16" formatCode="#,##0_ ">
                  <c:v>1136300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1215360"/>
        <c:axId val="123754112"/>
      </c:barChart>
      <c:catAx>
        <c:axId val="91215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754112"/>
        <c:crosses val="autoZero"/>
        <c:auto val="1"/>
        <c:lblAlgn val="ctr"/>
        <c:lblOffset val="100"/>
        <c:noMultiLvlLbl val="0"/>
      </c:catAx>
      <c:valAx>
        <c:axId val="12375411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91215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25</xdr:row>
      <xdr:rowOff>9524</xdr:rowOff>
    </xdr:from>
    <xdr:to>
      <xdr:col>7</xdr:col>
      <xdr:colOff>0</xdr:colOff>
      <xdr:row>47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219074</xdr:rowOff>
    </xdr:from>
    <xdr:to>
      <xdr:col>6</xdr:col>
      <xdr:colOff>1666875</xdr:colOff>
      <xdr:row>48</xdr:row>
      <xdr:rowOff>9525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9524</xdr:rowOff>
    </xdr:from>
    <xdr:to>
      <xdr:col>6</xdr:col>
      <xdr:colOff>1666875</xdr:colOff>
      <xdr:row>47</xdr:row>
      <xdr:rowOff>190499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190499</xdr:rowOff>
    </xdr:from>
    <xdr:to>
      <xdr:col>6</xdr:col>
      <xdr:colOff>1790699</xdr:colOff>
      <xdr:row>47</xdr:row>
      <xdr:rowOff>200024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26</xdr:row>
      <xdr:rowOff>0</xdr:rowOff>
    </xdr:from>
    <xdr:to>
      <xdr:col>7</xdr:col>
      <xdr:colOff>0</xdr:colOff>
      <xdr:row>48</xdr:row>
      <xdr:rowOff>200025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4"/>
  <sheetViews>
    <sheetView workbookViewId="0">
      <selection activeCell="H4" sqref="H4"/>
    </sheetView>
  </sheetViews>
  <sheetFormatPr defaultRowHeight="16.5"/>
  <cols>
    <col min="1" max="1" width="7" customWidth="1"/>
    <col min="2" max="2" width="12.25" customWidth="1"/>
    <col min="3" max="3" width="19" customWidth="1"/>
    <col min="4" max="4" width="18.5" customWidth="1"/>
    <col min="5" max="5" width="18.25" customWidth="1"/>
    <col min="6" max="6" width="15.375" customWidth="1"/>
    <col min="7" max="7" width="33.25" style="65" customWidth="1"/>
    <col min="8" max="8" width="8.375" customWidth="1"/>
    <col min="9" max="9" width="14.125" customWidth="1"/>
    <col min="10" max="10" width="6.75" customWidth="1"/>
    <col min="11" max="11" width="12.25" customWidth="1"/>
  </cols>
  <sheetData>
    <row r="1" spans="1:7" ht="46.5" customHeight="1">
      <c r="A1" s="95" t="s">
        <v>45</v>
      </c>
      <c r="B1" s="95"/>
      <c r="C1" s="95"/>
      <c r="D1" s="95"/>
      <c r="E1" s="95"/>
      <c r="F1" s="95"/>
    </row>
    <row r="2" spans="1:7" s="18" customFormat="1">
      <c r="A2" s="98" t="s">
        <v>24</v>
      </c>
      <c r="B2" s="98" t="s">
        <v>25</v>
      </c>
      <c r="C2" s="98" t="s">
        <v>26</v>
      </c>
      <c r="D2" s="98"/>
      <c r="E2" s="98"/>
      <c r="F2" s="98" t="s">
        <v>27</v>
      </c>
      <c r="G2" s="98" t="s">
        <v>32</v>
      </c>
    </row>
    <row r="3" spans="1:7" s="18" customFormat="1">
      <c r="A3" s="98"/>
      <c r="B3" s="98"/>
      <c r="C3" s="37" t="s">
        <v>28</v>
      </c>
      <c r="D3" s="37" t="s">
        <v>29</v>
      </c>
      <c r="E3" s="37" t="s">
        <v>30</v>
      </c>
      <c r="F3" s="98"/>
      <c r="G3" s="98"/>
    </row>
    <row r="4" spans="1:7">
      <c r="A4" s="19">
        <v>1</v>
      </c>
      <c r="B4" s="19" t="s">
        <v>0</v>
      </c>
      <c r="C4" s="62">
        <v>0</v>
      </c>
      <c r="D4" s="62">
        <v>0</v>
      </c>
      <c r="E4" s="62">
        <v>0</v>
      </c>
      <c r="F4" s="35">
        <f t="shared" ref="F4:F9" si="0">SUM(C4:E4)</f>
        <v>0</v>
      </c>
      <c r="G4" s="19"/>
    </row>
    <row r="5" spans="1:7">
      <c r="A5" s="19">
        <v>2</v>
      </c>
      <c r="B5" s="19" t="s">
        <v>1</v>
      </c>
      <c r="C5" s="62">
        <v>0</v>
      </c>
      <c r="D5" s="62">
        <v>0</v>
      </c>
      <c r="E5" s="62">
        <v>0</v>
      </c>
      <c r="F5" s="35">
        <f t="shared" si="0"/>
        <v>0</v>
      </c>
      <c r="G5" s="19"/>
    </row>
    <row r="6" spans="1:7">
      <c r="A6" s="19">
        <v>3</v>
      </c>
      <c r="B6" s="19" t="s">
        <v>2</v>
      </c>
      <c r="C6" s="71">
        <v>39760000</v>
      </c>
      <c r="D6" s="71">
        <v>2012440</v>
      </c>
      <c r="E6" s="71">
        <v>3556500</v>
      </c>
      <c r="F6" s="35">
        <f t="shared" si="0"/>
        <v>45328940</v>
      </c>
      <c r="G6" s="19"/>
    </row>
    <row r="7" spans="1:7">
      <c r="A7" s="19">
        <v>4</v>
      </c>
      <c r="B7" s="19" t="s">
        <v>3</v>
      </c>
      <c r="C7" s="75">
        <v>2200000</v>
      </c>
      <c r="D7" s="75">
        <v>9320820</v>
      </c>
      <c r="E7" s="75">
        <v>2454200</v>
      </c>
      <c r="F7" s="35">
        <f t="shared" si="0"/>
        <v>13975020</v>
      </c>
      <c r="G7" s="19"/>
    </row>
    <row r="8" spans="1:7">
      <c r="A8" s="19">
        <v>5</v>
      </c>
      <c r="B8" s="19" t="s">
        <v>4</v>
      </c>
      <c r="C8" s="62">
        <v>18000000</v>
      </c>
      <c r="D8" s="62">
        <v>28088450</v>
      </c>
      <c r="E8" s="62">
        <v>3289500</v>
      </c>
      <c r="F8" s="35">
        <f t="shared" si="0"/>
        <v>49377950</v>
      </c>
      <c r="G8" s="19"/>
    </row>
    <row r="9" spans="1:7">
      <c r="A9" s="19">
        <v>6</v>
      </c>
      <c r="B9" s="19" t="s">
        <v>5</v>
      </c>
      <c r="C9" s="62">
        <v>23131100</v>
      </c>
      <c r="D9" s="71">
        <v>19524470</v>
      </c>
      <c r="E9" s="71">
        <v>2062800</v>
      </c>
      <c r="F9" s="35">
        <f t="shared" si="0"/>
        <v>44718370</v>
      </c>
      <c r="G9" s="19"/>
    </row>
    <row r="10" spans="1:7">
      <c r="A10" s="19">
        <v>7</v>
      </c>
      <c r="B10" s="19" t="s">
        <v>6</v>
      </c>
      <c r="C10" s="62">
        <v>15500000</v>
      </c>
      <c r="D10" s="62">
        <v>29983680</v>
      </c>
      <c r="E10" s="62">
        <v>8760000</v>
      </c>
      <c r="F10" s="35">
        <f t="shared" ref="F10:F21" si="1">SUM(C10:E10)</f>
        <v>54243680</v>
      </c>
      <c r="G10" s="19"/>
    </row>
    <row r="11" spans="1:7">
      <c r="A11" s="19">
        <v>8</v>
      </c>
      <c r="B11" s="19" t="s">
        <v>7</v>
      </c>
      <c r="C11" s="62">
        <v>16850000</v>
      </c>
      <c r="D11" s="53">
        <v>12234040</v>
      </c>
      <c r="E11" s="62">
        <v>0</v>
      </c>
      <c r="F11" s="35">
        <f t="shared" si="1"/>
        <v>29084040</v>
      </c>
      <c r="G11" s="19"/>
    </row>
    <row r="12" spans="1:7">
      <c r="A12" s="19">
        <v>9</v>
      </c>
      <c r="B12" s="19" t="s">
        <v>8</v>
      </c>
      <c r="C12" s="72">
        <v>18720000</v>
      </c>
      <c r="D12" s="73">
        <v>8567400</v>
      </c>
      <c r="E12" s="72">
        <v>100000</v>
      </c>
      <c r="F12" s="35">
        <f t="shared" si="1"/>
        <v>27387400</v>
      </c>
      <c r="G12" s="19"/>
    </row>
    <row r="13" spans="1:7">
      <c r="A13" s="19">
        <v>10</v>
      </c>
      <c r="B13" s="19" t="s">
        <v>9</v>
      </c>
      <c r="C13" s="72">
        <v>34013070</v>
      </c>
      <c r="D13" s="73">
        <v>18791520</v>
      </c>
      <c r="E13" s="73">
        <v>0</v>
      </c>
      <c r="F13" s="35">
        <f t="shared" si="1"/>
        <v>52804590</v>
      </c>
      <c r="G13" s="19"/>
    </row>
    <row r="14" spans="1:7">
      <c r="A14" s="19">
        <v>11</v>
      </c>
      <c r="B14" s="19" t="s">
        <v>10</v>
      </c>
      <c r="C14" s="73">
        <v>19635000</v>
      </c>
      <c r="D14" s="74">
        <v>7712900</v>
      </c>
      <c r="E14" s="74">
        <v>1516820</v>
      </c>
      <c r="F14" s="35">
        <f t="shared" si="1"/>
        <v>28864720</v>
      </c>
      <c r="G14" s="19" t="s">
        <v>52</v>
      </c>
    </row>
    <row r="15" spans="1:7">
      <c r="A15" s="19">
        <v>12</v>
      </c>
      <c r="B15" s="19" t="s">
        <v>11</v>
      </c>
      <c r="C15" s="73">
        <v>12341268</v>
      </c>
      <c r="D15" s="74">
        <v>23774352</v>
      </c>
      <c r="E15" s="74">
        <v>7084280</v>
      </c>
      <c r="F15" s="35">
        <f t="shared" si="1"/>
        <v>43199900</v>
      </c>
      <c r="G15" s="19"/>
    </row>
    <row r="16" spans="1:7">
      <c r="A16" s="19">
        <v>13</v>
      </c>
      <c r="B16" s="19" t="s">
        <v>12</v>
      </c>
      <c r="C16" s="73">
        <v>0</v>
      </c>
      <c r="D16" s="73">
        <v>16506480</v>
      </c>
      <c r="E16" s="73">
        <v>0</v>
      </c>
      <c r="F16" s="35">
        <f t="shared" si="1"/>
        <v>16506480</v>
      </c>
      <c r="G16" s="19" t="s">
        <v>54</v>
      </c>
    </row>
    <row r="17" spans="1:12">
      <c r="A17" s="19">
        <v>14</v>
      </c>
      <c r="B17" s="19" t="s">
        <v>13</v>
      </c>
      <c r="C17" s="88">
        <v>7320000</v>
      </c>
      <c r="D17" s="88">
        <v>4767400</v>
      </c>
      <c r="E17" s="73">
        <v>0</v>
      </c>
      <c r="F17" s="35">
        <f t="shared" si="1"/>
        <v>12087400</v>
      </c>
      <c r="G17" s="19" t="s">
        <v>57</v>
      </c>
    </row>
    <row r="18" spans="1:12">
      <c r="A18" s="19">
        <v>15</v>
      </c>
      <c r="B18" s="19" t="s">
        <v>14</v>
      </c>
      <c r="C18" s="73">
        <v>23850000</v>
      </c>
      <c r="D18" s="82">
        <v>35703249</v>
      </c>
      <c r="E18" s="73">
        <v>0</v>
      </c>
      <c r="F18" s="35">
        <f t="shared" si="1"/>
        <v>59553249</v>
      </c>
      <c r="G18" s="19"/>
    </row>
    <row r="19" spans="1:12">
      <c r="A19" s="19">
        <v>16</v>
      </c>
      <c r="B19" s="19" t="s">
        <v>15</v>
      </c>
      <c r="C19" s="88">
        <v>2194000</v>
      </c>
      <c r="D19" s="53">
        <v>14354620</v>
      </c>
      <c r="E19" s="53">
        <v>3783510</v>
      </c>
      <c r="F19" s="35">
        <f t="shared" si="1"/>
        <v>20332130</v>
      </c>
      <c r="G19" s="19"/>
    </row>
    <row r="20" spans="1:12">
      <c r="A20" s="19">
        <v>17</v>
      </c>
      <c r="B20" s="19" t="s">
        <v>16</v>
      </c>
      <c r="C20" s="73">
        <v>21232000</v>
      </c>
      <c r="D20" s="53">
        <v>23211990</v>
      </c>
      <c r="E20" s="53">
        <v>3915300</v>
      </c>
      <c r="F20" s="35">
        <f t="shared" si="1"/>
        <v>48359290</v>
      </c>
      <c r="G20" s="19"/>
    </row>
    <row r="21" spans="1:12">
      <c r="A21" s="19">
        <v>18</v>
      </c>
      <c r="B21" s="19" t="s">
        <v>17</v>
      </c>
      <c r="C21" s="73">
        <v>23080800</v>
      </c>
      <c r="D21" s="53">
        <v>16482200</v>
      </c>
      <c r="E21" s="53">
        <v>930000</v>
      </c>
      <c r="F21" s="35">
        <f t="shared" si="1"/>
        <v>40493000</v>
      </c>
      <c r="G21" s="19"/>
    </row>
    <row r="22" spans="1:12">
      <c r="A22" s="98" t="s">
        <v>23</v>
      </c>
      <c r="B22" s="98"/>
      <c r="C22" s="36">
        <f>AVERAGE(C6:C13,C15,C18:C21)</f>
        <v>19297864.46153846</v>
      </c>
      <c r="D22" s="36">
        <f>AVERAGE(D6:D13,D15,D18:D21)</f>
        <v>18619171.615384616</v>
      </c>
      <c r="E22" s="36">
        <f>AVERAGE(E6:E13,E15,E18:E21)</f>
        <v>2764314.6153846155</v>
      </c>
      <c r="F22" s="36">
        <f>AVERAGE(F6:F13,F15,F18:F21)</f>
        <v>40681350.692307696</v>
      </c>
      <c r="G22" s="43" t="s">
        <v>59</v>
      </c>
    </row>
    <row r="23" spans="1:12">
      <c r="A23" s="96" t="s">
        <v>21</v>
      </c>
      <c r="B23" s="97"/>
      <c r="C23" s="36">
        <f>SUM(C4:C21)</f>
        <v>277827238</v>
      </c>
      <c r="D23" s="36">
        <f>SUM(D4:D21)</f>
        <v>271036011</v>
      </c>
      <c r="E23" s="36">
        <f>SUM(E4:E21)</f>
        <v>37452910</v>
      </c>
      <c r="F23" s="36">
        <f>SUM(F4:F21)</f>
        <v>586316159</v>
      </c>
      <c r="G23" s="19"/>
    </row>
    <row r="25" spans="1:12">
      <c r="H25" s="24"/>
      <c r="I25" s="24"/>
      <c r="J25" s="24"/>
      <c r="K25" s="24"/>
      <c r="L25" s="24"/>
    </row>
    <row r="27" spans="1:12" ht="17.25">
      <c r="D27" s="22"/>
      <c r="E27" s="23"/>
      <c r="F27" s="5"/>
      <c r="H27" s="24"/>
      <c r="I27" s="5"/>
      <c r="J27" s="24"/>
      <c r="K27" s="5"/>
      <c r="L27" s="24"/>
    </row>
    <row r="28" spans="1:12" ht="17.25">
      <c r="D28" s="22"/>
      <c r="E28" s="23"/>
      <c r="F28" s="5"/>
      <c r="H28" s="24"/>
      <c r="I28" s="5"/>
      <c r="J28" s="24"/>
      <c r="K28" s="5"/>
      <c r="L28" s="24"/>
    </row>
    <row r="29" spans="1:12" ht="17.25">
      <c r="D29" s="22"/>
      <c r="E29" s="23"/>
      <c r="F29" s="5"/>
      <c r="H29" s="24"/>
      <c r="I29" s="5"/>
      <c r="J29" s="24"/>
      <c r="K29" s="25"/>
      <c r="L29" s="24"/>
    </row>
    <row r="30" spans="1:12" ht="17.25">
      <c r="D30" s="22"/>
      <c r="E30" s="23"/>
      <c r="F30" s="5"/>
      <c r="H30" s="24"/>
      <c r="I30" s="5"/>
      <c r="J30" s="24"/>
      <c r="K30" s="24"/>
      <c r="L30" s="24"/>
    </row>
    <row r="31" spans="1:12" ht="17.25">
      <c r="D31" s="22"/>
      <c r="E31" s="23"/>
      <c r="F31" s="5"/>
      <c r="H31" s="24"/>
      <c r="I31" s="5"/>
      <c r="J31" s="24"/>
      <c r="K31" s="24"/>
      <c r="L31" s="24"/>
    </row>
    <row r="32" spans="1:12" ht="17.25">
      <c r="D32" s="22"/>
      <c r="E32" s="23"/>
      <c r="F32" s="5"/>
      <c r="H32" s="24"/>
      <c r="I32" s="25"/>
      <c r="J32" s="24"/>
      <c r="K32" s="24"/>
      <c r="L32" s="24"/>
    </row>
    <row r="33" spans="4:12" ht="17.25">
      <c r="D33" s="22"/>
      <c r="E33" s="23"/>
      <c r="F33" s="5"/>
      <c r="H33" s="24"/>
      <c r="I33" s="24"/>
      <c r="J33" s="24"/>
      <c r="K33" s="24"/>
      <c r="L33" s="24"/>
    </row>
    <row r="34" spans="4:12" ht="17.25">
      <c r="D34" s="22"/>
      <c r="E34" s="23"/>
      <c r="F34" s="5"/>
    </row>
  </sheetData>
  <mergeCells count="8">
    <mergeCell ref="A1:F1"/>
    <mergeCell ref="A23:B23"/>
    <mergeCell ref="A22:B22"/>
    <mergeCell ref="G2:G3"/>
    <mergeCell ref="A2:A3"/>
    <mergeCell ref="B2:B3"/>
    <mergeCell ref="C2:E2"/>
    <mergeCell ref="F2:F3"/>
  </mergeCells>
  <phoneticPr fontId="1" type="noConversion"/>
  <conditionalFormatting sqref="C4:C21">
    <cfRule type="cellIs" dxfId="238" priority="4" operator="greaterThan">
      <formula>19297864</formula>
    </cfRule>
  </conditionalFormatting>
  <conditionalFormatting sqref="D4:D21">
    <cfRule type="cellIs" dxfId="237" priority="3" operator="greaterThan">
      <formula>18619172</formula>
    </cfRule>
  </conditionalFormatting>
  <conditionalFormatting sqref="E4:E21">
    <cfRule type="cellIs" dxfId="236" priority="2" operator="greaterThan">
      <formula>$E$22</formula>
    </cfRule>
  </conditionalFormatting>
  <conditionalFormatting sqref="F4:F21">
    <cfRule type="cellIs" dxfId="235" priority="1" operator="greaterThan">
      <formula>$F$22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H4" sqref="H4"/>
    </sheetView>
  </sheetViews>
  <sheetFormatPr defaultRowHeight="16.5"/>
  <cols>
    <col min="1" max="1" width="7" customWidth="1"/>
    <col min="2" max="2" width="11.875" customWidth="1"/>
    <col min="3" max="3" width="19.5" customWidth="1"/>
    <col min="4" max="4" width="19.125" customWidth="1"/>
    <col min="5" max="5" width="18" customWidth="1"/>
    <col min="6" max="6" width="15.25" customWidth="1"/>
    <col min="7" max="7" width="22.125" style="65" customWidth="1"/>
  </cols>
  <sheetData>
    <row r="1" spans="1:7" ht="46.5" customHeight="1">
      <c r="A1" s="95" t="s">
        <v>44</v>
      </c>
      <c r="B1" s="95"/>
      <c r="C1" s="95"/>
      <c r="D1" s="95"/>
      <c r="E1" s="95"/>
      <c r="F1" s="95"/>
    </row>
    <row r="2" spans="1:7" s="18" customFormat="1">
      <c r="A2" s="98" t="s">
        <v>24</v>
      </c>
      <c r="B2" s="98" t="s">
        <v>25</v>
      </c>
      <c r="C2" s="98" t="s">
        <v>26</v>
      </c>
      <c r="D2" s="98"/>
      <c r="E2" s="98"/>
      <c r="F2" s="98" t="s">
        <v>27</v>
      </c>
      <c r="G2" s="98" t="s">
        <v>32</v>
      </c>
    </row>
    <row r="3" spans="1:7" s="18" customFormat="1">
      <c r="A3" s="98"/>
      <c r="B3" s="98"/>
      <c r="C3" s="63" t="s">
        <v>28</v>
      </c>
      <c r="D3" s="63" t="s">
        <v>29</v>
      </c>
      <c r="E3" s="63" t="s">
        <v>30</v>
      </c>
      <c r="F3" s="98"/>
      <c r="G3" s="98"/>
    </row>
    <row r="4" spans="1:7">
      <c r="A4" s="19">
        <v>1</v>
      </c>
      <c r="B4" s="19" t="s">
        <v>0</v>
      </c>
      <c r="C4" s="17">
        <v>0</v>
      </c>
      <c r="D4" s="17">
        <v>0</v>
      </c>
      <c r="E4" s="17">
        <v>0</v>
      </c>
      <c r="F4" s="80">
        <f t="shared" ref="F4:F9" si="0">SUM(C4:E4)</f>
        <v>0</v>
      </c>
      <c r="G4" s="19"/>
    </row>
    <row r="5" spans="1:7">
      <c r="A5" s="19">
        <v>2</v>
      </c>
      <c r="B5" s="19" t="s">
        <v>1</v>
      </c>
      <c r="C5" s="17">
        <v>0</v>
      </c>
      <c r="D5" s="17">
        <v>0</v>
      </c>
      <c r="E5" s="17">
        <v>0</v>
      </c>
      <c r="F5" s="45">
        <f t="shared" si="0"/>
        <v>0</v>
      </c>
      <c r="G5" s="19"/>
    </row>
    <row r="6" spans="1:7">
      <c r="A6" s="19">
        <v>3</v>
      </c>
      <c r="B6" s="19" t="s">
        <v>2</v>
      </c>
      <c r="C6" s="4">
        <v>41491720</v>
      </c>
      <c r="D6" s="3">
        <v>4812650</v>
      </c>
      <c r="E6" s="3">
        <v>2174000</v>
      </c>
      <c r="F6" s="80">
        <f t="shared" si="0"/>
        <v>48478370</v>
      </c>
      <c r="G6" s="19"/>
    </row>
    <row r="7" spans="1:7">
      <c r="A7" s="19">
        <v>4</v>
      </c>
      <c r="B7" s="19" t="s">
        <v>3</v>
      </c>
      <c r="C7" s="76">
        <v>2586000</v>
      </c>
      <c r="D7" s="76">
        <v>6778400</v>
      </c>
      <c r="E7" s="76">
        <v>1419500</v>
      </c>
      <c r="F7" s="45">
        <f t="shared" si="0"/>
        <v>10783900</v>
      </c>
      <c r="G7" s="19" t="s">
        <v>50</v>
      </c>
    </row>
    <row r="8" spans="1:7">
      <c r="A8" s="19">
        <v>5</v>
      </c>
      <c r="B8" s="19" t="s">
        <v>4</v>
      </c>
      <c r="C8" s="6">
        <v>20000000</v>
      </c>
      <c r="D8" s="6">
        <v>23265000</v>
      </c>
      <c r="E8" s="6">
        <v>2679400</v>
      </c>
      <c r="F8" s="45">
        <f t="shared" si="0"/>
        <v>45944400</v>
      </c>
      <c r="G8" s="19"/>
    </row>
    <row r="9" spans="1:7">
      <c r="A9" s="19">
        <v>6</v>
      </c>
      <c r="B9" s="19" t="s">
        <v>5</v>
      </c>
      <c r="C9" s="4">
        <v>16938170</v>
      </c>
      <c r="D9" s="3">
        <v>21694670</v>
      </c>
      <c r="E9" s="3">
        <v>1193400</v>
      </c>
      <c r="F9" s="45">
        <f t="shared" si="0"/>
        <v>39826240</v>
      </c>
      <c r="G9" s="19"/>
    </row>
    <row r="10" spans="1:7">
      <c r="A10" s="19">
        <v>7</v>
      </c>
      <c r="B10" s="19" t="s">
        <v>6</v>
      </c>
      <c r="C10" s="4">
        <v>19520240</v>
      </c>
      <c r="D10" s="4">
        <v>29536457</v>
      </c>
      <c r="E10" s="4">
        <v>3560000</v>
      </c>
      <c r="F10" s="80">
        <f t="shared" ref="F10:F21" si="1">SUM(C10:E10)</f>
        <v>52616697</v>
      </c>
      <c r="G10" s="19"/>
    </row>
    <row r="11" spans="1:7">
      <c r="A11" s="19">
        <v>8</v>
      </c>
      <c r="B11" s="19" t="s">
        <v>7</v>
      </c>
      <c r="C11" s="4">
        <v>6550000</v>
      </c>
      <c r="D11" s="4">
        <v>13511410</v>
      </c>
      <c r="E11" s="4">
        <v>1145810</v>
      </c>
      <c r="F11" s="45">
        <f t="shared" si="1"/>
        <v>21207220</v>
      </c>
      <c r="G11" s="19"/>
    </row>
    <row r="12" spans="1:7">
      <c r="A12" s="19">
        <v>9</v>
      </c>
      <c r="B12" s="19" t="s">
        <v>8</v>
      </c>
      <c r="C12" s="21">
        <v>17070000</v>
      </c>
      <c r="D12" s="4">
        <v>2832800</v>
      </c>
      <c r="E12" s="21">
        <v>100000</v>
      </c>
      <c r="F12" s="45">
        <f t="shared" si="1"/>
        <v>20002800</v>
      </c>
      <c r="G12" s="19"/>
    </row>
    <row r="13" spans="1:7">
      <c r="A13" s="19">
        <v>10</v>
      </c>
      <c r="B13" s="19" t="s">
        <v>9</v>
      </c>
      <c r="C13" s="4">
        <v>26429000</v>
      </c>
      <c r="D13" s="4">
        <v>30754690</v>
      </c>
      <c r="E13" s="4">
        <v>0</v>
      </c>
      <c r="F13" s="45">
        <f t="shared" si="1"/>
        <v>57183690</v>
      </c>
      <c r="G13" s="19"/>
    </row>
    <row r="14" spans="1:7">
      <c r="A14" s="19">
        <v>11</v>
      </c>
      <c r="B14" s="19" t="s">
        <v>10</v>
      </c>
      <c r="C14" s="4">
        <v>24715000</v>
      </c>
      <c r="D14" s="3">
        <v>7312940</v>
      </c>
      <c r="E14" s="3">
        <v>1553920</v>
      </c>
      <c r="F14" s="80">
        <f t="shared" si="1"/>
        <v>33581860</v>
      </c>
      <c r="G14" s="19"/>
    </row>
    <row r="15" spans="1:7">
      <c r="A15" s="19">
        <v>12</v>
      </c>
      <c r="B15" s="19" t="s">
        <v>11</v>
      </c>
      <c r="C15" s="4">
        <v>10049580</v>
      </c>
      <c r="D15" s="3">
        <v>27291777</v>
      </c>
      <c r="E15" s="3">
        <v>8179450</v>
      </c>
      <c r="F15" s="45">
        <f t="shared" si="1"/>
        <v>45520807</v>
      </c>
      <c r="G15" s="19"/>
    </row>
    <row r="16" spans="1:7">
      <c r="A16" s="19">
        <v>13</v>
      </c>
      <c r="B16" s="19" t="s">
        <v>12</v>
      </c>
      <c r="C16" s="4">
        <v>0</v>
      </c>
      <c r="D16" s="4">
        <v>14929200</v>
      </c>
      <c r="E16" s="4">
        <v>0</v>
      </c>
      <c r="F16" s="45">
        <f t="shared" si="1"/>
        <v>14929200</v>
      </c>
      <c r="G16" s="19"/>
    </row>
    <row r="17" spans="1:7">
      <c r="A17" s="19">
        <v>14</v>
      </c>
      <c r="B17" s="19" t="s">
        <v>13</v>
      </c>
      <c r="C17" s="4">
        <v>8765500</v>
      </c>
      <c r="D17" s="4">
        <v>3124000</v>
      </c>
      <c r="E17" s="4">
        <v>400000</v>
      </c>
      <c r="F17" s="45">
        <f t="shared" si="1"/>
        <v>12289500</v>
      </c>
      <c r="G17" s="19"/>
    </row>
    <row r="18" spans="1:7">
      <c r="A18" s="19">
        <v>15</v>
      </c>
      <c r="B18" s="19" t="s">
        <v>14</v>
      </c>
      <c r="C18" s="4">
        <v>24500000</v>
      </c>
      <c r="D18" s="26">
        <v>27700735</v>
      </c>
      <c r="E18" s="4">
        <v>0</v>
      </c>
      <c r="F18" s="80">
        <f t="shared" si="1"/>
        <v>52200735</v>
      </c>
      <c r="G18" s="19"/>
    </row>
    <row r="19" spans="1:7">
      <c r="A19" s="19">
        <v>16</v>
      </c>
      <c r="B19" s="19" t="s">
        <v>15</v>
      </c>
      <c r="C19" s="4">
        <v>1063000</v>
      </c>
      <c r="D19" s="4">
        <v>30056800</v>
      </c>
      <c r="E19" s="4">
        <v>6067395</v>
      </c>
      <c r="F19" s="45">
        <f t="shared" si="1"/>
        <v>37187195</v>
      </c>
      <c r="G19" s="19"/>
    </row>
    <row r="20" spans="1:7">
      <c r="A20" s="19">
        <v>17</v>
      </c>
      <c r="B20" s="19" t="s">
        <v>16</v>
      </c>
      <c r="C20" s="4">
        <v>16331300</v>
      </c>
      <c r="D20" s="4">
        <v>29906030</v>
      </c>
      <c r="E20" s="4">
        <v>2890620</v>
      </c>
      <c r="F20" s="45">
        <f t="shared" si="1"/>
        <v>49127950</v>
      </c>
      <c r="G20" s="19"/>
    </row>
    <row r="21" spans="1:7">
      <c r="A21" s="19">
        <v>18</v>
      </c>
      <c r="B21" s="19" t="s">
        <v>17</v>
      </c>
      <c r="C21" s="4">
        <v>25800000</v>
      </c>
      <c r="D21" s="4">
        <v>12085694</v>
      </c>
      <c r="E21" s="4">
        <v>679500</v>
      </c>
      <c r="F21" s="45">
        <f t="shared" si="1"/>
        <v>38565194</v>
      </c>
      <c r="G21" s="19"/>
    </row>
    <row r="22" spans="1:7">
      <c r="A22" s="98" t="s">
        <v>22</v>
      </c>
      <c r="B22" s="98"/>
      <c r="C22" s="38">
        <f>AVERAGE(C6,C8:C21)</f>
        <v>17281567.333333332</v>
      </c>
      <c r="D22" s="38">
        <f>AVERAGE(D6,D8:D21)</f>
        <v>18587656.866666667</v>
      </c>
      <c r="E22" s="38">
        <f>AVERAGE(E6,E8:E21)</f>
        <v>2041566.3333333333</v>
      </c>
      <c r="F22" s="38">
        <f>AVERAGE(F6,F8:F21)</f>
        <v>37910790.533333331</v>
      </c>
      <c r="G22" s="77" t="s">
        <v>34</v>
      </c>
    </row>
    <row r="23" spans="1:7">
      <c r="A23" s="98" t="s">
        <v>20</v>
      </c>
      <c r="B23" s="98"/>
      <c r="C23" s="38">
        <f>SUM(C4:C21)</f>
        <v>261809510</v>
      </c>
      <c r="D23" s="38">
        <f>SUM(D4:D21)</f>
        <v>285593253</v>
      </c>
      <c r="E23" s="38">
        <f>SUM(E4:E21)</f>
        <v>32042995</v>
      </c>
      <c r="F23" s="38">
        <f>SUM(F4:F21)</f>
        <v>579445758</v>
      </c>
      <c r="G23" s="78"/>
    </row>
    <row r="24" spans="1:7" ht="17.25">
      <c r="C24" s="22"/>
      <c r="D24" s="23"/>
      <c r="E24" s="5"/>
      <c r="F24" s="5"/>
    </row>
    <row r="25" spans="1:7" ht="17.25">
      <c r="C25" s="22"/>
      <c r="D25" s="23"/>
      <c r="E25" s="5"/>
      <c r="F25" s="5"/>
    </row>
    <row r="26" spans="1:7" ht="17.25">
      <c r="C26" s="22"/>
      <c r="D26" s="23"/>
      <c r="E26" s="5"/>
      <c r="F26" s="25"/>
    </row>
  </sheetData>
  <mergeCells count="8">
    <mergeCell ref="A1:F1"/>
    <mergeCell ref="G2:G3"/>
    <mergeCell ref="A22:B22"/>
    <mergeCell ref="A23:B23"/>
    <mergeCell ref="A2:A3"/>
    <mergeCell ref="B2:B3"/>
    <mergeCell ref="C2:E2"/>
    <mergeCell ref="F2:F3"/>
  </mergeCells>
  <phoneticPr fontId="1" type="noConversion"/>
  <conditionalFormatting sqref="C4:C21">
    <cfRule type="cellIs" dxfId="234" priority="4" operator="greaterThan">
      <formula>$C$22</formula>
    </cfRule>
  </conditionalFormatting>
  <conditionalFormatting sqref="D4:D21">
    <cfRule type="cellIs" dxfId="233" priority="3" operator="greaterThan">
      <formula>$D$22</formula>
    </cfRule>
  </conditionalFormatting>
  <conditionalFormatting sqref="E4:E21">
    <cfRule type="cellIs" dxfId="232" priority="2" operator="greaterThan">
      <formula>$E$22</formula>
    </cfRule>
  </conditionalFormatting>
  <conditionalFormatting sqref="F4:F21">
    <cfRule type="cellIs" dxfId="231" priority="1" operator="greaterThan">
      <formula>$F$22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4" sqref="H4"/>
    </sheetView>
  </sheetViews>
  <sheetFormatPr defaultRowHeight="16.5"/>
  <cols>
    <col min="1" max="1" width="7.75" customWidth="1"/>
    <col min="2" max="2" width="11.875" customWidth="1"/>
    <col min="3" max="3" width="18.875" customWidth="1"/>
    <col min="4" max="4" width="19.625" customWidth="1"/>
    <col min="5" max="5" width="17.625" customWidth="1"/>
    <col min="6" max="6" width="15" customWidth="1"/>
    <col min="7" max="7" width="28.75" customWidth="1"/>
  </cols>
  <sheetData>
    <row r="1" spans="1:7" ht="46.5" customHeight="1">
      <c r="A1" s="95" t="s">
        <v>43</v>
      </c>
      <c r="B1" s="95"/>
      <c r="C1" s="95"/>
      <c r="D1" s="95"/>
      <c r="E1" s="95"/>
      <c r="F1" s="95"/>
    </row>
    <row r="2" spans="1:7" s="18" customFormat="1">
      <c r="A2" s="98" t="s">
        <v>24</v>
      </c>
      <c r="B2" s="98" t="s">
        <v>25</v>
      </c>
      <c r="C2" s="98" t="s">
        <v>26</v>
      </c>
      <c r="D2" s="98"/>
      <c r="E2" s="98"/>
      <c r="F2" s="98" t="s">
        <v>27</v>
      </c>
      <c r="G2" s="100" t="s">
        <v>33</v>
      </c>
    </row>
    <row r="3" spans="1:7" s="18" customFormat="1">
      <c r="A3" s="98"/>
      <c r="B3" s="98"/>
      <c r="C3" s="37" t="s">
        <v>28</v>
      </c>
      <c r="D3" s="37" t="s">
        <v>29</v>
      </c>
      <c r="E3" s="37" t="s">
        <v>30</v>
      </c>
      <c r="F3" s="100"/>
      <c r="G3" s="101"/>
    </row>
    <row r="4" spans="1:7">
      <c r="A4" s="19">
        <v>1</v>
      </c>
      <c r="B4" s="19" t="s">
        <v>0</v>
      </c>
      <c r="C4" s="20">
        <v>0</v>
      </c>
      <c r="D4" s="20">
        <v>0</v>
      </c>
      <c r="E4" s="20">
        <v>0</v>
      </c>
      <c r="F4" s="35">
        <f t="shared" ref="F4:F5" si="0">SUM(C4:E4)</f>
        <v>0</v>
      </c>
      <c r="G4" s="19"/>
    </row>
    <row r="5" spans="1:7">
      <c r="A5" s="19">
        <v>2</v>
      </c>
      <c r="B5" s="19" t="s">
        <v>1</v>
      </c>
      <c r="C5" s="20">
        <v>0</v>
      </c>
      <c r="D5" s="20">
        <v>0</v>
      </c>
      <c r="E5" s="20">
        <v>0</v>
      </c>
      <c r="F5" s="35">
        <f t="shared" si="0"/>
        <v>0</v>
      </c>
      <c r="G5" s="19"/>
    </row>
    <row r="6" spans="1:7">
      <c r="A6" s="19">
        <v>3</v>
      </c>
      <c r="B6" s="19" t="s">
        <v>2</v>
      </c>
      <c r="C6" s="28">
        <v>21904900</v>
      </c>
      <c r="D6" s="9">
        <v>16457490</v>
      </c>
      <c r="E6" s="9">
        <v>1940280</v>
      </c>
      <c r="F6" s="35">
        <f>SUM(C6:E6)</f>
        <v>40302670</v>
      </c>
      <c r="G6" s="19"/>
    </row>
    <row r="7" spans="1:7">
      <c r="A7" s="19">
        <v>4</v>
      </c>
      <c r="B7" s="19" t="s">
        <v>3</v>
      </c>
      <c r="C7" s="76">
        <v>300000</v>
      </c>
      <c r="D7" s="76">
        <v>9048900</v>
      </c>
      <c r="E7" s="76">
        <v>1161000</v>
      </c>
      <c r="F7" s="35">
        <f>SUM(C7:E7)</f>
        <v>10509900</v>
      </c>
      <c r="G7" s="19"/>
    </row>
    <row r="8" spans="1:7">
      <c r="A8" s="19">
        <v>5</v>
      </c>
      <c r="B8" s="19" t="s">
        <v>4</v>
      </c>
      <c r="C8" s="29">
        <v>19075000</v>
      </c>
      <c r="D8" s="30">
        <v>38696880</v>
      </c>
      <c r="E8" s="30">
        <v>3933810</v>
      </c>
      <c r="F8" s="35">
        <f>SUM(C8:E8)</f>
        <v>61705690</v>
      </c>
      <c r="G8" s="19"/>
    </row>
    <row r="9" spans="1:7">
      <c r="A9" s="19">
        <v>6</v>
      </c>
      <c r="B9" s="19" t="s">
        <v>5</v>
      </c>
      <c r="C9" s="28">
        <v>16327080</v>
      </c>
      <c r="D9" s="3">
        <v>21424209</v>
      </c>
      <c r="E9" s="3">
        <v>1087150</v>
      </c>
      <c r="F9" s="35">
        <f>SUM(C9:E9)</f>
        <v>38838439</v>
      </c>
      <c r="G9" s="19"/>
    </row>
    <row r="10" spans="1:7">
      <c r="A10" s="19">
        <v>7</v>
      </c>
      <c r="B10" s="19" t="s">
        <v>6</v>
      </c>
      <c r="C10" s="30">
        <v>22910000</v>
      </c>
      <c r="D10" s="30">
        <v>22313009</v>
      </c>
      <c r="E10" s="30">
        <v>6082300</v>
      </c>
      <c r="F10" s="35">
        <f t="shared" ref="F10:F21" si="1">SUM(C10:E10)</f>
        <v>51305309</v>
      </c>
      <c r="G10" s="19"/>
    </row>
    <row r="11" spans="1:7">
      <c r="A11" s="19">
        <v>8</v>
      </c>
      <c r="B11" s="19" t="s">
        <v>7</v>
      </c>
      <c r="C11" s="30">
        <v>1000000</v>
      </c>
      <c r="D11" s="30">
        <v>15613950</v>
      </c>
      <c r="E11" s="28">
        <v>0</v>
      </c>
      <c r="F11" s="35">
        <f t="shared" si="1"/>
        <v>16613950</v>
      </c>
      <c r="G11" s="19"/>
    </row>
    <row r="12" spans="1:7">
      <c r="A12" s="19">
        <v>9</v>
      </c>
      <c r="B12" s="19" t="s">
        <v>8</v>
      </c>
      <c r="C12" s="21">
        <v>17950000</v>
      </c>
      <c r="D12" s="28">
        <v>4275200</v>
      </c>
      <c r="E12" s="21">
        <v>100000</v>
      </c>
      <c r="F12" s="35">
        <f t="shared" si="1"/>
        <v>22325200</v>
      </c>
      <c r="G12" s="19"/>
    </row>
    <row r="13" spans="1:7">
      <c r="A13" s="19">
        <v>10</v>
      </c>
      <c r="B13" s="19" t="s">
        <v>9</v>
      </c>
      <c r="C13" s="28">
        <v>22870000</v>
      </c>
      <c r="D13" s="34">
        <v>25031690</v>
      </c>
      <c r="E13" s="28">
        <v>0</v>
      </c>
      <c r="F13" s="35">
        <f t="shared" si="1"/>
        <v>47901690</v>
      </c>
      <c r="G13" s="19"/>
    </row>
    <row r="14" spans="1:7">
      <c r="A14" s="19">
        <v>11</v>
      </c>
      <c r="B14" s="19" t="s">
        <v>10</v>
      </c>
      <c r="C14" s="28">
        <v>22545000</v>
      </c>
      <c r="D14" s="3">
        <v>7231300</v>
      </c>
      <c r="E14" s="3">
        <v>1849400</v>
      </c>
      <c r="F14" s="35">
        <f t="shared" si="1"/>
        <v>31625700</v>
      </c>
      <c r="G14" s="19"/>
    </row>
    <row r="15" spans="1:7">
      <c r="A15" s="19">
        <v>12</v>
      </c>
      <c r="B15" s="19" t="s">
        <v>11</v>
      </c>
      <c r="C15" s="28">
        <v>14500000</v>
      </c>
      <c r="D15" s="3">
        <v>28438030</v>
      </c>
      <c r="E15" s="3">
        <v>9136554</v>
      </c>
      <c r="F15" s="35">
        <f t="shared" si="1"/>
        <v>52074584</v>
      </c>
      <c r="G15" s="19"/>
    </row>
    <row r="16" spans="1:7">
      <c r="A16" s="19">
        <v>13</v>
      </c>
      <c r="B16" s="19" t="s">
        <v>12</v>
      </c>
      <c r="C16" s="28">
        <v>0</v>
      </c>
      <c r="D16" s="28">
        <v>12188400</v>
      </c>
      <c r="E16" s="28">
        <v>0</v>
      </c>
      <c r="F16" s="35">
        <f t="shared" si="1"/>
        <v>12188400</v>
      </c>
      <c r="G16" s="19" t="s">
        <v>55</v>
      </c>
    </row>
    <row r="17" spans="1:7">
      <c r="A17" s="19">
        <v>14</v>
      </c>
      <c r="B17" s="19" t="s">
        <v>13</v>
      </c>
      <c r="C17" s="30">
        <v>5270000</v>
      </c>
      <c r="D17" s="30">
        <v>5704000</v>
      </c>
      <c r="E17" s="30">
        <v>4920720</v>
      </c>
      <c r="F17" s="35">
        <f t="shared" si="1"/>
        <v>15894720</v>
      </c>
      <c r="G17" s="19"/>
    </row>
    <row r="18" spans="1:7">
      <c r="A18" s="19">
        <v>15</v>
      </c>
      <c r="B18" s="19" t="s">
        <v>14</v>
      </c>
      <c r="C18" s="28">
        <v>23700000</v>
      </c>
      <c r="D18" s="26">
        <v>28875170</v>
      </c>
      <c r="E18" s="26">
        <v>1456940</v>
      </c>
      <c r="F18" s="35">
        <f t="shared" si="1"/>
        <v>54032110</v>
      </c>
      <c r="G18" s="19"/>
    </row>
    <row r="19" spans="1:7">
      <c r="A19" s="19">
        <v>16</v>
      </c>
      <c r="B19" s="19" t="s">
        <v>15</v>
      </c>
      <c r="C19" s="29">
        <v>498000</v>
      </c>
      <c r="D19" s="29">
        <v>26457080</v>
      </c>
      <c r="E19" s="29">
        <v>4411660</v>
      </c>
      <c r="F19" s="35">
        <f t="shared" si="1"/>
        <v>31366740</v>
      </c>
      <c r="G19" s="19"/>
    </row>
    <row r="20" spans="1:7">
      <c r="A20" s="19">
        <v>17</v>
      </c>
      <c r="B20" s="19" t="s">
        <v>16</v>
      </c>
      <c r="C20" s="28">
        <v>18525000</v>
      </c>
      <c r="D20" s="30">
        <v>26418669</v>
      </c>
      <c r="E20" s="30">
        <v>3716940</v>
      </c>
      <c r="F20" s="35">
        <f t="shared" si="1"/>
        <v>48660609</v>
      </c>
      <c r="G20" s="19"/>
    </row>
    <row r="21" spans="1:7">
      <c r="A21" s="19">
        <v>18</v>
      </c>
      <c r="B21" s="19" t="s">
        <v>17</v>
      </c>
      <c r="C21" s="30">
        <v>6150000</v>
      </c>
      <c r="D21" s="30">
        <v>5271300</v>
      </c>
      <c r="E21" s="30">
        <v>100000</v>
      </c>
      <c r="F21" s="35">
        <f t="shared" si="1"/>
        <v>11521300</v>
      </c>
      <c r="G21" s="19" t="s">
        <v>18</v>
      </c>
    </row>
    <row r="22" spans="1:7">
      <c r="A22" s="99" t="s">
        <v>22</v>
      </c>
      <c r="B22" s="99"/>
      <c r="C22" s="39">
        <f>AVERAGE(C6:C15,C17:C20)</f>
        <v>14812498.571428571</v>
      </c>
      <c r="D22" s="39">
        <f>AVERAGE(D6:D15,D17:D20)</f>
        <v>19713255.5</v>
      </c>
      <c r="E22" s="39">
        <f>AVERAGE(E6:E15,E17:E20)</f>
        <v>2842625.2857142859</v>
      </c>
      <c r="F22" s="39">
        <f>AVERAGE(F6:F15,F17:F20)</f>
        <v>37368379.357142858</v>
      </c>
      <c r="G22" s="43" t="s">
        <v>60</v>
      </c>
    </row>
    <row r="23" spans="1:7">
      <c r="A23" s="99" t="s">
        <v>20</v>
      </c>
      <c r="B23" s="99"/>
      <c r="C23" s="40">
        <f>SUM(C4:C21)</f>
        <v>213524980</v>
      </c>
      <c r="D23" s="40">
        <f>SUM(D4:D21)</f>
        <v>293445277</v>
      </c>
      <c r="E23" s="41">
        <f>SUM(E4:E21)</f>
        <v>39896754</v>
      </c>
      <c r="F23" s="39">
        <f>SUM(F4:F21)</f>
        <v>546867011</v>
      </c>
      <c r="G23" s="27"/>
    </row>
    <row r="24" spans="1:7" ht="17.25">
      <c r="C24" s="22"/>
      <c r="D24" s="23"/>
      <c r="E24" s="5"/>
      <c r="F24" s="24"/>
      <c r="G24" s="5"/>
    </row>
    <row r="25" spans="1:7" ht="17.25">
      <c r="C25" s="22"/>
      <c r="D25" s="23"/>
      <c r="E25" s="5"/>
      <c r="F25" s="24"/>
      <c r="G25" s="25"/>
    </row>
  </sheetData>
  <mergeCells count="8">
    <mergeCell ref="A1:F1"/>
    <mergeCell ref="A22:B22"/>
    <mergeCell ref="A23:B23"/>
    <mergeCell ref="G2:G3"/>
    <mergeCell ref="A2:A3"/>
    <mergeCell ref="B2:B3"/>
    <mergeCell ref="C2:E2"/>
    <mergeCell ref="F2:F3"/>
  </mergeCells>
  <phoneticPr fontId="1" type="noConversion"/>
  <conditionalFormatting sqref="C4:C21">
    <cfRule type="cellIs" dxfId="230" priority="4" operator="greaterThan">
      <formula>$C$22</formula>
    </cfRule>
  </conditionalFormatting>
  <conditionalFormatting sqref="D4:D21">
    <cfRule type="cellIs" dxfId="229" priority="3" operator="greaterThan">
      <formula>$D$22</formula>
    </cfRule>
  </conditionalFormatting>
  <conditionalFormatting sqref="E4:E21">
    <cfRule type="cellIs" dxfId="228" priority="2" operator="greaterThan">
      <formula>$E$22</formula>
    </cfRule>
  </conditionalFormatting>
  <conditionalFormatting sqref="F4:F21">
    <cfRule type="cellIs" dxfId="227" priority="1" operator="greaterThan">
      <formula>$F$22</formula>
    </cfRule>
  </conditionalFormatting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4" sqref="H4"/>
    </sheetView>
  </sheetViews>
  <sheetFormatPr defaultRowHeight="16.5"/>
  <cols>
    <col min="1" max="1" width="7.375" style="1" customWidth="1"/>
    <col min="2" max="2" width="12.5" style="1" customWidth="1"/>
    <col min="3" max="3" width="18.5" style="1" customWidth="1"/>
    <col min="4" max="4" width="19" style="1" customWidth="1"/>
    <col min="5" max="5" width="17.875" style="1" customWidth="1"/>
    <col min="6" max="6" width="14.875" style="1" customWidth="1"/>
    <col min="7" max="7" width="21.25" style="1" customWidth="1"/>
    <col min="8" max="16384" width="9" style="1"/>
  </cols>
  <sheetData>
    <row r="1" spans="1:7" ht="46.5" customHeight="1">
      <c r="A1" s="102" t="s">
        <v>42</v>
      </c>
      <c r="B1" s="103"/>
      <c r="C1" s="103"/>
      <c r="D1" s="103"/>
      <c r="E1" s="103"/>
      <c r="F1" s="103"/>
    </row>
    <row r="2" spans="1:7">
      <c r="A2" s="98" t="s">
        <v>24</v>
      </c>
      <c r="B2" s="98" t="s">
        <v>25</v>
      </c>
      <c r="C2" s="98" t="s">
        <v>26</v>
      </c>
      <c r="D2" s="98"/>
      <c r="E2" s="98"/>
      <c r="F2" s="98" t="s">
        <v>27</v>
      </c>
      <c r="G2" s="98" t="s">
        <v>31</v>
      </c>
    </row>
    <row r="3" spans="1:7">
      <c r="A3" s="100"/>
      <c r="B3" s="100"/>
      <c r="C3" s="64" t="s">
        <v>28</v>
      </c>
      <c r="D3" s="64" t="s">
        <v>29</v>
      </c>
      <c r="E3" s="64" t="s">
        <v>30</v>
      </c>
      <c r="F3" s="100"/>
      <c r="G3" s="100"/>
    </row>
    <row r="4" spans="1:7">
      <c r="A4" s="19">
        <v>1</v>
      </c>
      <c r="B4" s="19" t="s">
        <v>0</v>
      </c>
      <c r="C4" s="17">
        <v>29871000</v>
      </c>
      <c r="D4" s="17">
        <v>25192800</v>
      </c>
      <c r="E4" s="17">
        <v>450000</v>
      </c>
      <c r="F4" s="44">
        <f t="shared" ref="F4:F21" si="0">SUM(C4:E4)</f>
        <v>55513800</v>
      </c>
      <c r="G4" s="19"/>
    </row>
    <row r="5" spans="1:7">
      <c r="A5" s="19">
        <v>2</v>
      </c>
      <c r="B5" s="19" t="s">
        <v>1</v>
      </c>
      <c r="C5" s="7">
        <v>29416100</v>
      </c>
      <c r="D5" s="7">
        <v>23325870</v>
      </c>
      <c r="E5" s="7">
        <v>7026580</v>
      </c>
      <c r="F5" s="44">
        <f t="shared" si="0"/>
        <v>59768550</v>
      </c>
      <c r="G5" s="19"/>
    </row>
    <row r="6" spans="1:7">
      <c r="A6" s="19">
        <v>3</v>
      </c>
      <c r="B6" s="19" t="s">
        <v>2</v>
      </c>
      <c r="C6" s="9">
        <v>6699000</v>
      </c>
      <c r="D6" s="9">
        <v>11131180</v>
      </c>
      <c r="E6" s="9">
        <v>1275050</v>
      </c>
      <c r="F6" s="44">
        <f t="shared" si="0"/>
        <v>19105230</v>
      </c>
      <c r="G6" s="19"/>
    </row>
    <row r="7" spans="1:7">
      <c r="A7" s="19">
        <v>4</v>
      </c>
      <c r="B7" s="19" t="s">
        <v>3</v>
      </c>
      <c r="C7" s="8">
        <v>0</v>
      </c>
      <c r="D7" s="15">
        <v>7968800</v>
      </c>
      <c r="E7" s="16">
        <v>623700</v>
      </c>
      <c r="F7" s="44">
        <f t="shared" si="0"/>
        <v>8592500</v>
      </c>
      <c r="G7" s="19"/>
    </row>
    <row r="8" spans="1:7">
      <c r="A8" s="19">
        <v>5</v>
      </c>
      <c r="B8" s="19" t="s">
        <v>4</v>
      </c>
      <c r="C8" s="8">
        <v>13270000</v>
      </c>
      <c r="D8" s="8">
        <v>34175500</v>
      </c>
      <c r="E8" s="8">
        <v>3169250</v>
      </c>
      <c r="F8" s="44">
        <f t="shared" si="0"/>
        <v>50614750</v>
      </c>
      <c r="G8" s="19"/>
    </row>
    <row r="9" spans="1:7">
      <c r="A9" s="19">
        <v>6</v>
      </c>
      <c r="B9" s="19" t="s">
        <v>5</v>
      </c>
      <c r="C9" s="9">
        <v>15876990</v>
      </c>
      <c r="D9" s="9">
        <v>19951789</v>
      </c>
      <c r="E9" s="9">
        <v>993760</v>
      </c>
      <c r="F9" s="44">
        <f t="shared" si="0"/>
        <v>36822539</v>
      </c>
      <c r="G9" s="19"/>
    </row>
    <row r="10" spans="1:7">
      <c r="A10" s="19">
        <v>7</v>
      </c>
      <c r="B10" s="19" t="s">
        <v>6</v>
      </c>
      <c r="C10" s="8">
        <v>25895865</v>
      </c>
      <c r="D10" s="8">
        <v>27323058</v>
      </c>
      <c r="E10" s="8">
        <v>1084850</v>
      </c>
      <c r="F10" s="44">
        <f t="shared" si="0"/>
        <v>54303773</v>
      </c>
      <c r="G10" s="19"/>
    </row>
    <row r="11" spans="1:7">
      <c r="A11" s="19">
        <v>8</v>
      </c>
      <c r="B11" s="19" t="s">
        <v>7</v>
      </c>
      <c r="C11" s="8">
        <v>1650000</v>
      </c>
      <c r="D11" s="8">
        <v>11836880</v>
      </c>
      <c r="E11" s="8">
        <v>1140000</v>
      </c>
      <c r="F11" s="44">
        <f t="shared" si="0"/>
        <v>14626880</v>
      </c>
      <c r="G11" s="19"/>
    </row>
    <row r="12" spans="1:7">
      <c r="A12" s="19">
        <v>9</v>
      </c>
      <c r="B12" s="19" t="s">
        <v>8</v>
      </c>
      <c r="C12" s="8">
        <v>18850000</v>
      </c>
      <c r="D12" s="8">
        <v>2479800</v>
      </c>
      <c r="E12" s="8">
        <v>0</v>
      </c>
      <c r="F12" s="44">
        <f t="shared" si="0"/>
        <v>21329800</v>
      </c>
      <c r="G12" s="19"/>
    </row>
    <row r="13" spans="1:7">
      <c r="A13" s="19">
        <v>10</v>
      </c>
      <c r="B13" s="19" t="s">
        <v>9</v>
      </c>
      <c r="C13" s="11">
        <v>24636000</v>
      </c>
      <c r="D13" s="11">
        <v>17481700</v>
      </c>
      <c r="E13" s="8">
        <v>0</v>
      </c>
      <c r="F13" s="44">
        <f t="shared" si="0"/>
        <v>42117700</v>
      </c>
      <c r="G13" s="19"/>
    </row>
    <row r="14" spans="1:7">
      <c r="A14" s="19">
        <v>11</v>
      </c>
      <c r="B14" s="19" t="s">
        <v>10</v>
      </c>
      <c r="C14" s="9">
        <v>19589000</v>
      </c>
      <c r="D14" s="9">
        <v>12249750</v>
      </c>
      <c r="E14" s="9">
        <v>2320170</v>
      </c>
      <c r="F14" s="44">
        <f t="shared" si="0"/>
        <v>34158920</v>
      </c>
      <c r="G14" s="19"/>
    </row>
    <row r="15" spans="1:7">
      <c r="A15" s="2">
        <v>12</v>
      </c>
      <c r="B15" s="2" t="s">
        <v>11</v>
      </c>
      <c r="C15" s="9">
        <v>10000000</v>
      </c>
      <c r="D15" s="9">
        <v>26334853</v>
      </c>
      <c r="E15" s="84">
        <v>7455320</v>
      </c>
      <c r="F15" s="70">
        <f t="shared" si="0"/>
        <v>43790173</v>
      </c>
      <c r="G15" s="69"/>
    </row>
    <row r="16" spans="1:7">
      <c r="A16" s="2">
        <v>13</v>
      </c>
      <c r="B16" s="2" t="s">
        <v>12</v>
      </c>
      <c r="C16" s="8">
        <v>0</v>
      </c>
      <c r="D16" s="8">
        <v>18666300</v>
      </c>
      <c r="E16" s="83">
        <v>0</v>
      </c>
      <c r="F16" s="44">
        <f t="shared" si="0"/>
        <v>18666300</v>
      </c>
      <c r="G16" s="69"/>
    </row>
    <row r="17" spans="1:7">
      <c r="A17" s="2">
        <v>14</v>
      </c>
      <c r="B17" s="2" t="s">
        <v>13</v>
      </c>
      <c r="C17" s="8">
        <v>4490000</v>
      </c>
      <c r="D17" s="8">
        <v>1495000</v>
      </c>
      <c r="E17" s="83">
        <v>9350100</v>
      </c>
      <c r="F17" s="70">
        <f t="shared" si="0"/>
        <v>15335100</v>
      </c>
      <c r="G17" s="69"/>
    </row>
    <row r="18" spans="1:7">
      <c r="A18" s="2">
        <v>15</v>
      </c>
      <c r="B18" s="2" t="s">
        <v>14</v>
      </c>
      <c r="C18" s="9">
        <v>24800000</v>
      </c>
      <c r="D18" s="9">
        <v>27281680</v>
      </c>
      <c r="E18" s="84">
        <v>1711850</v>
      </c>
      <c r="F18" s="44">
        <f t="shared" si="0"/>
        <v>53793530</v>
      </c>
      <c r="G18" s="69"/>
    </row>
    <row r="19" spans="1:7">
      <c r="A19" s="2">
        <v>16</v>
      </c>
      <c r="B19" s="2" t="s">
        <v>15</v>
      </c>
      <c r="C19" s="13">
        <v>0</v>
      </c>
      <c r="D19" s="13">
        <v>10145600</v>
      </c>
      <c r="E19" s="83">
        <v>23000000</v>
      </c>
      <c r="F19" s="70">
        <f t="shared" si="0"/>
        <v>33145600</v>
      </c>
      <c r="G19" s="69"/>
    </row>
    <row r="20" spans="1:7">
      <c r="A20" s="2">
        <v>17</v>
      </c>
      <c r="B20" s="2" t="s">
        <v>16</v>
      </c>
      <c r="C20" s="8">
        <v>15132000</v>
      </c>
      <c r="D20" s="8">
        <v>23186800</v>
      </c>
      <c r="E20" s="83">
        <v>1033100</v>
      </c>
      <c r="F20" s="44">
        <f t="shared" si="0"/>
        <v>39351900</v>
      </c>
      <c r="G20" s="69"/>
    </row>
    <row r="21" spans="1:7">
      <c r="A21" s="2">
        <v>18</v>
      </c>
      <c r="B21" s="2" t="s">
        <v>17</v>
      </c>
      <c r="C21" s="12">
        <v>0</v>
      </c>
      <c r="D21" s="12">
        <v>0</v>
      </c>
      <c r="E21" s="14">
        <v>0</v>
      </c>
      <c r="F21" s="68">
        <f t="shared" si="0"/>
        <v>0</v>
      </c>
      <c r="G21" s="69"/>
    </row>
    <row r="22" spans="1:7">
      <c r="A22" s="98" t="s">
        <v>22</v>
      </c>
      <c r="B22" s="98"/>
      <c r="C22" s="42">
        <f>AVERAGE(C4:C20)</f>
        <v>14127997.352941176</v>
      </c>
      <c r="D22" s="42">
        <f>AVERAGE(D4:D20)</f>
        <v>17660432.94117647</v>
      </c>
      <c r="E22" s="42">
        <f>AVERAGE(E4:E20)</f>
        <v>3566690</v>
      </c>
      <c r="F22" s="66">
        <f>AVERAGE(F4:F20)</f>
        <v>35355120.294117644</v>
      </c>
      <c r="G22" s="43" t="s">
        <v>35</v>
      </c>
    </row>
    <row r="23" spans="1:7">
      <c r="A23" s="98" t="s">
        <v>20</v>
      </c>
      <c r="B23" s="98"/>
      <c r="C23" s="42">
        <f>SUM(C4:C21)</f>
        <v>240175955</v>
      </c>
      <c r="D23" s="42">
        <f>SUM(D4:D21)</f>
        <v>300227360</v>
      </c>
      <c r="E23" s="42">
        <f>SUM(E4:E21)</f>
        <v>60633730</v>
      </c>
      <c r="F23" s="39">
        <f>SUM(F4:F21)</f>
        <v>601037045</v>
      </c>
      <c r="G23" s="19"/>
    </row>
  </sheetData>
  <mergeCells count="8">
    <mergeCell ref="A1:F1"/>
    <mergeCell ref="G2:G3"/>
    <mergeCell ref="A22:B22"/>
    <mergeCell ref="A23:B23"/>
    <mergeCell ref="C2:E2"/>
    <mergeCell ref="A2:A3"/>
    <mergeCell ref="B2:B3"/>
    <mergeCell ref="F2:F3"/>
  </mergeCells>
  <phoneticPr fontId="1" type="noConversion"/>
  <conditionalFormatting sqref="C4:C21">
    <cfRule type="cellIs" dxfId="226" priority="4" operator="greaterThan">
      <formula>$C$22</formula>
    </cfRule>
  </conditionalFormatting>
  <conditionalFormatting sqref="D4:D21">
    <cfRule type="cellIs" dxfId="225" priority="3" operator="greaterThan">
      <formula>$D$22</formula>
    </cfRule>
  </conditionalFormatting>
  <conditionalFormatting sqref="E4:E21">
    <cfRule type="cellIs" dxfId="224" priority="2" operator="greaterThan">
      <formula>$E$22</formula>
    </cfRule>
  </conditionalFormatting>
  <conditionalFormatting sqref="F4:F21">
    <cfRule type="cellIs" dxfId="223" priority="1" operator="greaterThan">
      <formula>$F$22</formula>
    </cfRule>
  </conditionalFormatting>
  <pageMargins left="0.7" right="0.7" top="0.75" bottom="0.75" header="0.3" footer="0.3"/>
  <pageSetup paperSize="9" orientation="portrait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H3" sqref="H3"/>
    </sheetView>
  </sheetViews>
  <sheetFormatPr defaultRowHeight="16.5"/>
  <cols>
    <col min="1" max="1" width="7.5" customWidth="1"/>
    <col min="2" max="2" width="12.625" customWidth="1"/>
    <col min="3" max="3" width="18.25" customWidth="1"/>
    <col min="4" max="4" width="18.875" customWidth="1"/>
    <col min="5" max="5" width="17.5" customWidth="1"/>
    <col min="6" max="6" width="14.75" customWidth="1"/>
    <col min="7" max="7" width="22.625" style="18" customWidth="1"/>
  </cols>
  <sheetData>
    <row r="1" spans="1:7" ht="46.5" customHeight="1">
      <c r="A1" s="95" t="s">
        <v>41</v>
      </c>
      <c r="B1" s="95"/>
      <c r="C1" s="95"/>
      <c r="D1" s="95"/>
      <c r="E1" s="95"/>
      <c r="F1" s="95"/>
    </row>
    <row r="2" spans="1:7" s="18" customFormat="1">
      <c r="A2" s="98" t="s">
        <v>24</v>
      </c>
      <c r="B2" s="98" t="s">
        <v>25</v>
      </c>
      <c r="C2" s="98" t="s">
        <v>26</v>
      </c>
      <c r="D2" s="98"/>
      <c r="E2" s="98"/>
      <c r="F2" s="98" t="s">
        <v>27</v>
      </c>
      <c r="G2" s="98" t="s">
        <v>33</v>
      </c>
    </row>
    <row r="3" spans="1:7" s="18" customFormat="1">
      <c r="A3" s="98"/>
      <c r="B3" s="98"/>
      <c r="C3" s="37" t="s">
        <v>28</v>
      </c>
      <c r="D3" s="37" t="s">
        <v>29</v>
      </c>
      <c r="E3" s="37" t="s">
        <v>30</v>
      </c>
      <c r="F3" s="98"/>
      <c r="G3" s="98"/>
    </row>
    <row r="4" spans="1:7">
      <c r="A4" s="19">
        <v>1</v>
      </c>
      <c r="B4" s="19" t="s">
        <v>0</v>
      </c>
      <c r="C4" s="20">
        <v>0</v>
      </c>
      <c r="D4" s="20">
        <v>0</v>
      </c>
      <c r="E4" s="20">
        <v>0</v>
      </c>
      <c r="F4" s="35">
        <f t="shared" ref="F4:F21" si="0">SUM(C4:E4)</f>
        <v>0</v>
      </c>
      <c r="G4" s="19"/>
    </row>
    <row r="5" spans="1:7">
      <c r="A5" s="19">
        <v>2</v>
      </c>
      <c r="B5" s="19" t="s">
        <v>1</v>
      </c>
      <c r="C5" s="20">
        <v>0</v>
      </c>
      <c r="D5" s="20">
        <v>0</v>
      </c>
      <c r="E5" s="20">
        <v>0</v>
      </c>
      <c r="F5" s="35">
        <f t="shared" si="0"/>
        <v>0</v>
      </c>
      <c r="G5" s="19"/>
    </row>
    <row r="6" spans="1:7">
      <c r="A6" s="19">
        <v>3</v>
      </c>
      <c r="B6" s="19" t="s">
        <v>2</v>
      </c>
      <c r="C6" s="10">
        <v>724000</v>
      </c>
      <c r="D6" s="33">
        <v>3273000</v>
      </c>
      <c r="E6" s="33">
        <v>240000</v>
      </c>
      <c r="F6" s="35">
        <f t="shared" si="0"/>
        <v>4237000</v>
      </c>
      <c r="G6" s="19"/>
    </row>
    <row r="7" spans="1:7">
      <c r="A7" s="19">
        <v>4</v>
      </c>
      <c r="B7" s="19" t="s">
        <v>3</v>
      </c>
      <c r="C7" s="10">
        <v>0</v>
      </c>
      <c r="D7" s="81">
        <v>1648200</v>
      </c>
      <c r="E7" s="81">
        <v>200000</v>
      </c>
      <c r="F7" s="35">
        <f t="shared" si="0"/>
        <v>1848200</v>
      </c>
      <c r="G7" s="19" t="s">
        <v>19</v>
      </c>
    </row>
    <row r="8" spans="1:7">
      <c r="A8" s="19">
        <v>5</v>
      </c>
      <c r="B8" s="19" t="s">
        <v>4</v>
      </c>
      <c r="C8" s="4">
        <v>2500000</v>
      </c>
      <c r="D8" s="4">
        <v>6565000</v>
      </c>
      <c r="E8" s="4">
        <v>1009850</v>
      </c>
      <c r="F8" s="35">
        <f t="shared" si="0"/>
        <v>10074850</v>
      </c>
      <c r="G8" s="19" t="s">
        <v>19</v>
      </c>
    </row>
    <row r="9" spans="1:7">
      <c r="A9" s="19">
        <v>6</v>
      </c>
      <c r="B9" s="19" t="s">
        <v>5</v>
      </c>
      <c r="C9" s="10">
        <v>6131490</v>
      </c>
      <c r="D9" s="3">
        <v>4282730</v>
      </c>
      <c r="E9" s="3">
        <v>171280</v>
      </c>
      <c r="F9" s="35">
        <f t="shared" si="0"/>
        <v>10585500</v>
      </c>
      <c r="G9" s="19"/>
    </row>
    <row r="10" spans="1:7">
      <c r="A10" s="19">
        <v>7</v>
      </c>
      <c r="B10" s="19" t="s">
        <v>6</v>
      </c>
      <c r="C10" s="4">
        <v>6410000</v>
      </c>
      <c r="D10" s="4">
        <v>5699300</v>
      </c>
      <c r="E10" s="10">
        <v>0</v>
      </c>
      <c r="F10" s="35">
        <f t="shared" si="0"/>
        <v>12109300</v>
      </c>
      <c r="G10" s="19"/>
    </row>
    <row r="11" spans="1:7">
      <c r="A11" s="19">
        <v>8</v>
      </c>
      <c r="B11" s="19" t="s">
        <v>7</v>
      </c>
      <c r="C11" s="4">
        <v>200000</v>
      </c>
      <c r="D11" s="4">
        <v>3632880</v>
      </c>
      <c r="E11" s="4">
        <v>210000</v>
      </c>
      <c r="F11" s="35">
        <f t="shared" si="0"/>
        <v>4042880</v>
      </c>
      <c r="G11" s="19"/>
    </row>
    <row r="12" spans="1:7">
      <c r="A12" s="19">
        <v>9</v>
      </c>
      <c r="B12" s="19" t="s">
        <v>8</v>
      </c>
      <c r="C12" s="21">
        <v>2010000</v>
      </c>
      <c r="D12" s="21">
        <v>230000</v>
      </c>
      <c r="E12" s="10">
        <v>0</v>
      </c>
      <c r="F12" s="35">
        <f t="shared" si="0"/>
        <v>2240000</v>
      </c>
      <c r="G12" s="19" t="s">
        <v>19</v>
      </c>
    </row>
    <row r="13" spans="1:7">
      <c r="A13" s="19">
        <v>10</v>
      </c>
      <c r="B13" s="19" t="s">
        <v>9</v>
      </c>
      <c r="C13" s="10">
        <v>7120000</v>
      </c>
      <c r="D13" s="34">
        <v>6944000</v>
      </c>
      <c r="E13" s="10">
        <v>0</v>
      </c>
      <c r="F13" s="35">
        <f t="shared" si="0"/>
        <v>14064000</v>
      </c>
      <c r="G13" s="19"/>
    </row>
    <row r="14" spans="1:7">
      <c r="A14" s="19">
        <v>11</v>
      </c>
      <c r="B14" s="19" t="s">
        <v>10</v>
      </c>
      <c r="C14" s="26">
        <v>2600000</v>
      </c>
      <c r="D14" s="26">
        <v>5330000</v>
      </c>
      <c r="E14" s="26">
        <v>24400</v>
      </c>
      <c r="F14" s="35">
        <f t="shared" si="0"/>
        <v>7954400</v>
      </c>
      <c r="G14" s="19"/>
    </row>
    <row r="15" spans="1:7">
      <c r="A15" s="19">
        <v>12</v>
      </c>
      <c r="B15" s="19" t="s">
        <v>11</v>
      </c>
      <c r="C15" s="10">
        <v>2615800</v>
      </c>
      <c r="D15" s="3">
        <v>11935900</v>
      </c>
      <c r="E15" s="3">
        <v>2439714</v>
      </c>
      <c r="F15" s="35">
        <f t="shared" si="0"/>
        <v>16991414</v>
      </c>
      <c r="G15" s="19"/>
    </row>
    <row r="16" spans="1:7">
      <c r="A16" s="19">
        <v>13</v>
      </c>
      <c r="B16" s="19" t="s">
        <v>12</v>
      </c>
      <c r="C16" s="10">
        <v>0</v>
      </c>
      <c r="D16" s="10">
        <v>5166800</v>
      </c>
      <c r="E16" s="10">
        <v>0</v>
      </c>
      <c r="F16" s="35">
        <f t="shared" si="0"/>
        <v>5166800</v>
      </c>
      <c r="G16" s="19"/>
    </row>
    <row r="17" spans="1:8">
      <c r="A17" s="19">
        <v>14</v>
      </c>
      <c r="B17" s="19" t="s">
        <v>13</v>
      </c>
      <c r="C17" s="4">
        <v>250000</v>
      </c>
      <c r="D17" s="4">
        <v>315000</v>
      </c>
      <c r="E17" s="4">
        <v>146000</v>
      </c>
      <c r="F17" s="35">
        <f t="shared" si="0"/>
        <v>711000</v>
      </c>
      <c r="G17" s="19"/>
    </row>
    <row r="18" spans="1:8">
      <c r="A18" s="19">
        <v>15</v>
      </c>
      <c r="B18" s="19" t="s">
        <v>14</v>
      </c>
      <c r="C18" s="10">
        <v>5750000</v>
      </c>
      <c r="D18" s="26">
        <v>5102400</v>
      </c>
      <c r="E18" s="26">
        <v>108000</v>
      </c>
      <c r="F18" s="35">
        <f t="shared" si="0"/>
        <v>10960400</v>
      </c>
      <c r="G18" s="19"/>
    </row>
    <row r="19" spans="1:8">
      <c r="A19" s="19">
        <v>16</v>
      </c>
      <c r="B19" s="19" t="s">
        <v>15</v>
      </c>
      <c r="C19" s="6">
        <v>0</v>
      </c>
      <c r="D19" s="6">
        <v>4285340</v>
      </c>
      <c r="E19" s="6">
        <v>2100000</v>
      </c>
      <c r="F19" s="35">
        <f t="shared" si="0"/>
        <v>6385340</v>
      </c>
      <c r="G19" s="19"/>
    </row>
    <row r="20" spans="1:8">
      <c r="A20" s="19">
        <v>17</v>
      </c>
      <c r="B20" s="19" t="s">
        <v>16</v>
      </c>
      <c r="C20" s="17">
        <v>2950000</v>
      </c>
      <c r="D20" s="17">
        <v>6853800</v>
      </c>
      <c r="E20" s="17">
        <v>1136300</v>
      </c>
      <c r="F20" s="35">
        <f t="shared" si="0"/>
        <v>10940100</v>
      </c>
      <c r="G20" s="19"/>
    </row>
    <row r="21" spans="1:8">
      <c r="A21" s="19">
        <v>18</v>
      </c>
      <c r="B21" s="19" t="s">
        <v>17</v>
      </c>
      <c r="C21" s="4">
        <v>1230000</v>
      </c>
      <c r="D21" s="4">
        <v>3868900</v>
      </c>
      <c r="E21" s="10">
        <v>0</v>
      </c>
      <c r="F21" s="35">
        <f t="shared" si="0"/>
        <v>5098900</v>
      </c>
      <c r="G21" s="19" t="s">
        <v>49</v>
      </c>
    </row>
    <row r="22" spans="1:8" ht="20.25" customHeight="1">
      <c r="A22" s="104" t="s">
        <v>22</v>
      </c>
      <c r="B22" s="105"/>
      <c r="C22" s="108">
        <f>AVERAGE(C6,C9:C11,C13:C20)</f>
        <v>2895940.8333333335</v>
      </c>
      <c r="D22" s="108">
        <f>AVERAGE(D6,D9:D11,D13:D20)</f>
        <v>5235095.833333333</v>
      </c>
      <c r="E22" s="108">
        <f>AVERAGE(E6,E9:E11,E13:E20)</f>
        <v>547974.5</v>
      </c>
      <c r="F22" s="108">
        <f>AVERAGE(F6,F9:F11,F13:F20)</f>
        <v>8679011.166666666</v>
      </c>
      <c r="G22" s="110" t="s">
        <v>61</v>
      </c>
    </row>
    <row r="23" spans="1:8" ht="20.25" customHeight="1">
      <c r="A23" s="106"/>
      <c r="B23" s="107"/>
      <c r="C23" s="109"/>
      <c r="D23" s="109"/>
      <c r="E23" s="109"/>
      <c r="F23" s="109"/>
      <c r="G23" s="111"/>
    </row>
    <row r="24" spans="1:8">
      <c r="A24" s="98" t="s">
        <v>20</v>
      </c>
      <c r="B24" s="98"/>
      <c r="C24" s="39">
        <f>SUM(C4:C21)</f>
        <v>40491290</v>
      </c>
      <c r="D24" s="39">
        <f>SUM(D4:D21)</f>
        <v>75133250</v>
      </c>
      <c r="E24" s="39">
        <f>SUM(E4:E21)</f>
        <v>7785544</v>
      </c>
      <c r="F24" s="39">
        <f>SUM(F4:F21)</f>
        <v>123410084</v>
      </c>
      <c r="G24" s="19"/>
    </row>
    <row r="26" spans="1:8">
      <c r="B26" s="24"/>
      <c r="C26" s="24"/>
      <c r="D26" s="24"/>
      <c r="E26" s="24"/>
      <c r="F26" s="24"/>
      <c r="G26" s="31"/>
      <c r="H26" s="24"/>
    </row>
    <row r="27" spans="1:8" ht="17.25">
      <c r="B27" s="24"/>
      <c r="C27" s="22"/>
      <c r="D27" s="23"/>
      <c r="E27" s="5"/>
      <c r="F27" s="24"/>
      <c r="G27" s="31"/>
      <c r="H27" s="24"/>
    </row>
    <row r="28" spans="1:8" ht="17.25">
      <c r="B28" s="24"/>
      <c r="C28" s="22"/>
      <c r="D28" s="23"/>
      <c r="E28" s="5"/>
      <c r="F28" s="24"/>
      <c r="G28" s="5"/>
      <c r="H28" s="24"/>
    </row>
    <row r="29" spans="1:8" ht="17.25">
      <c r="B29" s="24"/>
      <c r="C29" s="22"/>
      <c r="D29" s="23"/>
      <c r="E29" s="5"/>
      <c r="F29" s="24"/>
      <c r="G29" s="5"/>
      <c r="H29" s="24"/>
    </row>
    <row r="30" spans="1:8">
      <c r="B30" s="24"/>
      <c r="C30" s="24"/>
      <c r="D30" s="24"/>
      <c r="E30" s="24"/>
      <c r="F30" s="24"/>
      <c r="G30" s="32"/>
      <c r="H30" s="24"/>
    </row>
    <row r="31" spans="1:8">
      <c r="B31" s="24"/>
      <c r="C31" s="24"/>
      <c r="D31" s="24"/>
      <c r="E31" s="24"/>
      <c r="F31" s="24"/>
      <c r="G31" s="31"/>
      <c r="H31" s="24"/>
    </row>
    <row r="32" spans="1:8">
      <c r="B32" s="24"/>
      <c r="C32" s="24"/>
      <c r="D32" s="24"/>
      <c r="E32" s="24"/>
      <c r="F32" s="24"/>
      <c r="G32" s="31"/>
      <c r="H32" s="24"/>
    </row>
  </sheetData>
  <mergeCells count="13">
    <mergeCell ref="A1:F1"/>
    <mergeCell ref="A24:B24"/>
    <mergeCell ref="G2:G3"/>
    <mergeCell ref="A2:A3"/>
    <mergeCell ref="B2:B3"/>
    <mergeCell ref="C2:E2"/>
    <mergeCell ref="F2:F3"/>
    <mergeCell ref="A22:B23"/>
    <mergeCell ref="C22:C23"/>
    <mergeCell ref="D22:D23"/>
    <mergeCell ref="E22:E23"/>
    <mergeCell ref="F22:F23"/>
    <mergeCell ref="G22:G23"/>
  </mergeCells>
  <phoneticPr fontId="1" type="noConversion"/>
  <conditionalFormatting sqref="C4:C21">
    <cfRule type="cellIs" dxfId="222" priority="4" operator="greaterThan">
      <formula>$C$22</formula>
    </cfRule>
  </conditionalFormatting>
  <conditionalFormatting sqref="D4:D21">
    <cfRule type="cellIs" dxfId="221" priority="3" operator="greaterThan">
      <formula>$D$22</formula>
    </cfRule>
  </conditionalFormatting>
  <conditionalFormatting sqref="E4:E21">
    <cfRule type="cellIs" dxfId="220" priority="2" operator="greaterThan">
      <formula>$E$22</formula>
    </cfRule>
  </conditionalFormatting>
  <conditionalFormatting sqref="F4:F21">
    <cfRule type="cellIs" dxfId="219" priority="1" operator="greaterThan">
      <formula>$F$22</formula>
    </cfRule>
  </conditionalFormatting>
  <pageMargins left="0.7" right="0.7" top="0.75" bottom="0.75" header="0.3" footer="0.3"/>
  <pageSetup paperSize="9" orientation="portrait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J2" sqref="J2"/>
    </sheetView>
  </sheetViews>
  <sheetFormatPr defaultRowHeight="16.5" customHeight="1"/>
  <cols>
    <col min="1" max="1" width="7" customWidth="1"/>
    <col min="2" max="2" width="12.875" customWidth="1"/>
    <col min="3" max="8" width="15.625" customWidth="1"/>
    <col min="9" max="9" width="20.5" customWidth="1"/>
    <col min="11" max="11" width="10.5" bestFit="1" customWidth="1"/>
  </cols>
  <sheetData>
    <row r="1" spans="1:9" ht="45.75" customHeight="1">
      <c r="A1" s="95" t="s">
        <v>46</v>
      </c>
      <c r="B1" s="113"/>
      <c r="C1" s="113"/>
      <c r="D1" s="113"/>
      <c r="E1" s="113"/>
      <c r="F1" s="113"/>
      <c r="G1" s="113"/>
      <c r="H1" s="113"/>
      <c r="I1" s="113"/>
    </row>
    <row r="2" spans="1:9" ht="16.5" customHeight="1">
      <c r="A2" s="98" t="s">
        <v>24</v>
      </c>
      <c r="B2" s="98" t="s">
        <v>25</v>
      </c>
      <c r="C2" s="104" t="s">
        <v>37</v>
      </c>
      <c r="D2" s="112"/>
      <c r="E2" s="112"/>
      <c r="F2" s="112"/>
      <c r="G2" s="105"/>
      <c r="H2" s="100" t="s">
        <v>47</v>
      </c>
      <c r="I2" s="100" t="s">
        <v>36</v>
      </c>
    </row>
    <row r="3" spans="1:9" ht="16.5" customHeight="1">
      <c r="A3" s="98"/>
      <c r="B3" s="98"/>
      <c r="C3" s="37">
        <v>2011</v>
      </c>
      <c r="D3" s="37">
        <v>2012</v>
      </c>
      <c r="E3" s="37">
        <v>2013</v>
      </c>
      <c r="F3" s="37">
        <v>2014</v>
      </c>
      <c r="G3" s="37" t="s">
        <v>39</v>
      </c>
      <c r="H3" s="101"/>
      <c r="I3" s="101"/>
    </row>
    <row r="4" spans="1:9" ht="16.5" customHeight="1">
      <c r="A4" s="19">
        <v>1</v>
      </c>
      <c r="B4" s="19" t="s">
        <v>0</v>
      </c>
      <c r="C4" s="49">
        <v>0</v>
      </c>
      <c r="D4" s="49">
        <v>0</v>
      </c>
      <c r="E4" s="49">
        <v>0</v>
      </c>
      <c r="F4" s="50">
        <v>55513800</v>
      </c>
      <c r="G4" s="49">
        <v>0</v>
      </c>
      <c r="H4" s="86">
        <f t="shared" ref="H4:H5" si="0">SUM(F4:G4)</f>
        <v>55513800</v>
      </c>
      <c r="I4" s="19" t="s">
        <v>64</v>
      </c>
    </row>
    <row r="5" spans="1:9" ht="16.5" customHeight="1">
      <c r="A5" s="19">
        <v>2</v>
      </c>
      <c r="B5" s="19" t="s">
        <v>1</v>
      </c>
      <c r="C5" s="49">
        <v>0</v>
      </c>
      <c r="D5" s="49">
        <v>0</v>
      </c>
      <c r="E5" s="49">
        <v>0</v>
      </c>
      <c r="F5" s="51">
        <v>59768550</v>
      </c>
      <c r="G5" s="49">
        <v>0</v>
      </c>
      <c r="H5" s="86">
        <f t="shared" si="0"/>
        <v>59768550</v>
      </c>
      <c r="I5" s="19" t="s">
        <v>64</v>
      </c>
    </row>
    <row r="6" spans="1:9" ht="16.5" customHeight="1">
      <c r="A6" s="19">
        <v>3</v>
      </c>
      <c r="B6" s="19" t="s">
        <v>2</v>
      </c>
      <c r="C6" s="48">
        <v>45328940</v>
      </c>
      <c r="D6" s="48">
        <v>48478370</v>
      </c>
      <c r="E6" s="48">
        <v>40302670</v>
      </c>
      <c r="F6" s="48">
        <v>19105230</v>
      </c>
      <c r="G6" s="48">
        <v>4237000</v>
      </c>
      <c r="H6" s="86">
        <f>SUM(C6:G6)</f>
        <v>157452210</v>
      </c>
      <c r="I6" s="19"/>
    </row>
    <row r="7" spans="1:9" ht="33" customHeight="1">
      <c r="A7" s="19">
        <v>4</v>
      </c>
      <c r="B7" s="19" t="s">
        <v>3</v>
      </c>
      <c r="C7" s="75">
        <v>13975020</v>
      </c>
      <c r="D7" s="75">
        <v>10783900</v>
      </c>
      <c r="E7" s="75">
        <v>10509900</v>
      </c>
      <c r="F7" s="52">
        <v>8592500</v>
      </c>
      <c r="G7" s="52">
        <v>1848200</v>
      </c>
      <c r="H7" s="86">
        <f>SUM(C7:G7)</f>
        <v>45709520</v>
      </c>
      <c r="I7" s="79" t="s">
        <v>51</v>
      </c>
    </row>
    <row r="8" spans="1:9" ht="16.5" customHeight="1">
      <c r="A8" s="19">
        <v>5</v>
      </c>
      <c r="B8" s="19" t="s">
        <v>4</v>
      </c>
      <c r="C8" s="50">
        <v>49377950</v>
      </c>
      <c r="D8" s="50">
        <v>45944400</v>
      </c>
      <c r="E8" s="50">
        <v>61705690</v>
      </c>
      <c r="F8" s="50">
        <v>50614750</v>
      </c>
      <c r="G8" s="50">
        <v>10074850</v>
      </c>
      <c r="H8" s="86">
        <f>SUM(C8:G8)</f>
        <v>217717640</v>
      </c>
      <c r="I8" s="19" t="s">
        <v>40</v>
      </c>
    </row>
    <row r="9" spans="1:9" ht="16.5" customHeight="1">
      <c r="A9" s="19">
        <v>6</v>
      </c>
      <c r="B9" s="19" t="s">
        <v>5</v>
      </c>
      <c r="C9" s="48">
        <v>44718370</v>
      </c>
      <c r="D9" s="48">
        <v>39826240</v>
      </c>
      <c r="E9" s="48">
        <v>38838439</v>
      </c>
      <c r="F9" s="48">
        <v>36822539</v>
      </c>
      <c r="G9" s="48">
        <v>10585500</v>
      </c>
      <c r="H9" s="86">
        <f>SUM(C9:G9)</f>
        <v>170791088</v>
      </c>
      <c r="I9" s="19"/>
    </row>
    <row r="10" spans="1:9" ht="16.5" customHeight="1">
      <c r="A10" s="19">
        <v>7</v>
      </c>
      <c r="B10" s="19" t="s">
        <v>6</v>
      </c>
      <c r="C10" s="50">
        <v>54243680</v>
      </c>
      <c r="D10" s="50">
        <v>52616697</v>
      </c>
      <c r="E10" s="50">
        <v>51305309</v>
      </c>
      <c r="F10" s="50">
        <v>54303773</v>
      </c>
      <c r="G10" s="50">
        <v>12109300</v>
      </c>
      <c r="H10" s="86">
        <f t="shared" ref="H10:H21" si="1">SUM(C10:G10)</f>
        <v>224578759</v>
      </c>
      <c r="I10" s="19"/>
    </row>
    <row r="11" spans="1:9" ht="16.5" customHeight="1">
      <c r="A11" s="19">
        <v>8</v>
      </c>
      <c r="B11" s="19" t="s">
        <v>7</v>
      </c>
      <c r="C11" s="50">
        <v>29084040</v>
      </c>
      <c r="D11" s="50">
        <v>21207220</v>
      </c>
      <c r="E11" s="50">
        <v>16613950</v>
      </c>
      <c r="F11" s="50">
        <v>14626880</v>
      </c>
      <c r="G11" s="50">
        <v>4042880</v>
      </c>
      <c r="H11" s="86">
        <f t="shared" si="1"/>
        <v>85574970</v>
      </c>
      <c r="I11" s="19"/>
    </row>
    <row r="12" spans="1:9" ht="16.5" customHeight="1">
      <c r="A12" s="19">
        <v>9</v>
      </c>
      <c r="B12" s="19" t="s">
        <v>8</v>
      </c>
      <c r="C12" s="50">
        <v>27387400</v>
      </c>
      <c r="D12" s="49">
        <v>20002800</v>
      </c>
      <c r="E12" s="49">
        <v>22325200</v>
      </c>
      <c r="F12" s="49">
        <v>21329800</v>
      </c>
      <c r="G12" s="49">
        <v>2240000</v>
      </c>
      <c r="H12" s="86">
        <f t="shared" si="1"/>
        <v>93285200</v>
      </c>
      <c r="I12" s="19" t="s">
        <v>38</v>
      </c>
    </row>
    <row r="13" spans="1:9" ht="16.5" customHeight="1">
      <c r="A13" s="19">
        <v>10</v>
      </c>
      <c r="B13" s="19" t="s">
        <v>9</v>
      </c>
      <c r="C13" s="55">
        <v>52804590</v>
      </c>
      <c r="D13" s="55">
        <v>57183690</v>
      </c>
      <c r="E13" s="55">
        <v>47901690</v>
      </c>
      <c r="F13" s="55">
        <v>42117700</v>
      </c>
      <c r="G13" s="55">
        <v>14064000</v>
      </c>
      <c r="H13" s="86">
        <f t="shared" si="1"/>
        <v>214071670</v>
      </c>
      <c r="I13" s="19"/>
    </row>
    <row r="14" spans="1:9" ht="32.25" customHeight="1">
      <c r="A14" s="19">
        <v>11</v>
      </c>
      <c r="B14" s="19" t="s">
        <v>10</v>
      </c>
      <c r="C14" s="85">
        <v>28864720</v>
      </c>
      <c r="D14" s="85">
        <v>33581860</v>
      </c>
      <c r="E14" s="85">
        <v>31625700</v>
      </c>
      <c r="F14" s="85">
        <v>34158920</v>
      </c>
      <c r="G14" s="85">
        <v>7954400</v>
      </c>
      <c r="H14" s="86">
        <f t="shared" si="1"/>
        <v>136185600</v>
      </c>
      <c r="I14" s="79" t="s">
        <v>53</v>
      </c>
    </row>
    <row r="15" spans="1:9" ht="16.5" customHeight="1">
      <c r="A15" s="19">
        <v>12</v>
      </c>
      <c r="B15" s="19" t="s">
        <v>11</v>
      </c>
      <c r="C15" s="47">
        <v>43199900</v>
      </c>
      <c r="D15" s="47">
        <v>45520807</v>
      </c>
      <c r="E15" s="10">
        <v>52074584</v>
      </c>
      <c r="F15" s="47">
        <v>43790173</v>
      </c>
      <c r="G15" s="47">
        <v>16991414</v>
      </c>
      <c r="H15" s="86">
        <f t="shared" si="1"/>
        <v>201576878</v>
      </c>
      <c r="I15" s="19"/>
    </row>
    <row r="16" spans="1:9" ht="32.25" customHeight="1">
      <c r="A16" s="19">
        <v>13</v>
      </c>
      <c r="B16" s="19" t="s">
        <v>12</v>
      </c>
      <c r="C16" s="49">
        <v>16506408</v>
      </c>
      <c r="D16" s="49">
        <v>14929200</v>
      </c>
      <c r="E16" s="49">
        <v>12188400</v>
      </c>
      <c r="F16" s="49">
        <v>18666300</v>
      </c>
      <c r="G16" s="49">
        <v>5166800</v>
      </c>
      <c r="H16" s="86">
        <f t="shared" si="1"/>
        <v>67457108</v>
      </c>
      <c r="I16" s="79" t="s">
        <v>56</v>
      </c>
    </row>
    <row r="17" spans="1:9" ht="16.5" customHeight="1">
      <c r="A17" s="19">
        <v>14</v>
      </c>
      <c r="B17" s="19" t="s">
        <v>13</v>
      </c>
      <c r="C17" s="46">
        <v>12087400</v>
      </c>
      <c r="D17" s="46">
        <v>12289500</v>
      </c>
      <c r="E17" s="46">
        <v>15894720</v>
      </c>
      <c r="F17" s="46">
        <v>15335100</v>
      </c>
      <c r="G17" s="46">
        <v>711000</v>
      </c>
      <c r="H17" s="86">
        <f t="shared" si="1"/>
        <v>56317720</v>
      </c>
      <c r="I17" s="19" t="s">
        <v>58</v>
      </c>
    </row>
    <row r="18" spans="1:9" ht="16.5" customHeight="1">
      <c r="A18" s="19">
        <v>15</v>
      </c>
      <c r="B18" s="19" t="s">
        <v>14</v>
      </c>
      <c r="C18" s="47">
        <v>59553249</v>
      </c>
      <c r="D18" s="47">
        <v>52200735</v>
      </c>
      <c r="E18" s="47">
        <v>54032110</v>
      </c>
      <c r="F18" s="47">
        <v>53793530</v>
      </c>
      <c r="G18" s="47">
        <v>10960400</v>
      </c>
      <c r="H18" s="86">
        <f t="shared" si="1"/>
        <v>230540024</v>
      </c>
      <c r="I18" s="19"/>
    </row>
    <row r="19" spans="1:9" ht="16.5" customHeight="1">
      <c r="A19" s="19">
        <v>16</v>
      </c>
      <c r="B19" s="19" t="s">
        <v>15</v>
      </c>
      <c r="C19" s="53">
        <v>20332130</v>
      </c>
      <c r="D19" s="53">
        <v>37187195</v>
      </c>
      <c r="E19" s="53">
        <v>31366740</v>
      </c>
      <c r="F19" s="54">
        <v>33145600</v>
      </c>
      <c r="G19" s="53">
        <v>6385340</v>
      </c>
      <c r="H19" s="86">
        <f t="shared" si="1"/>
        <v>128417005</v>
      </c>
      <c r="I19" s="19"/>
    </row>
    <row r="20" spans="1:9" ht="16.5" customHeight="1">
      <c r="A20" s="19">
        <v>17</v>
      </c>
      <c r="B20" s="19" t="s">
        <v>16</v>
      </c>
      <c r="C20" s="54">
        <v>48359290</v>
      </c>
      <c r="D20" s="54">
        <v>49127950</v>
      </c>
      <c r="E20" s="54">
        <v>48660609</v>
      </c>
      <c r="F20" s="54">
        <v>39351900</v>
      </c>
      <c r="G20" s="54">
        <v>10940100</v>
      </c>
      <c r="H20" s="86">
        <f t="shared" si="1"/>
        <v>196439849</v>
      </c>
      <c r="I20" s="19"/>
    </row>
    <row r="21" spans="1:9" ht="33" customHeight="1">
      <c r="A21" s="56">
        <v>18</v>
      </c>
      <c r="B21" s="56" t="s">
        <v>17</v>
      </c>
      <c r="C21" s="57">
        <v>40493000</v>
      </c>
      <c r="D21" s="57">
        <v>38565194</v>
      </c>
      <c r="E21" s="57">
        <v>11521300</v>
      </c>
      <c r="F21" s="58">
        <v>0</v>
      </c>
      <c r="G21" s="57">
        <v>5098900</v>
      </c>
      <c r="H21" s="86">
        <f t="shared" si="1"/>
        <v>95678394</v>
      </c>
      <c r="I21" s="59" t="s">
        <v>48</v>
      </c>
    </row>
    <row r="22" spans="1:9" s="61" customFormat="1" ht="16.5" customHeight="1">
      <c r="A22" s="98" t="s">
        <v>22</v>
      </c>
      <c r="B22" s="98"/>
      <c r="C22" s="36">
        <f>AVERAGE(C6:C13,C15,C18:C21)</f>
        <v>40681350.692307696</v>
      </c>
      <c r="D22" s="36">
        <f>AVERAGE(D6,D8:D21)</f>
        <v>37910790.533333331</v>
      </c>
      <c r="E22" s="36">
        <f>AVERAGE(E6:E15,E17:E20)</f>
        <v>37368379.357142858</v>
      </c>
      <c r="F22" s="36">
        <f>AVERAGE(F4:F20)</f>
        <v>35355120.294117644</v>
      </c>
      <c r="G22" s="36">
        <f>AVERAGE(G6,G9:G11,G13:G20)</f>
        <v>8679011.166666666</v>
      </c>
      <c r="H22" s="36">
        <f>AVERAGE(H6,H9:H11,H13,H15,H18:H20)</f>
        <v>178826939.22222221</v>
      </c>
      <c r="I22" s="60"/>
    </row>
  </sheetData>
  <mergeCells count="7">
    <mergeCell ref="I2:I3"/>
    <mergeCell ref="C2:G2"/>
    <mergeCell ref="A22:B22"/>
    <mergeCell ref="A1:I1"/>
    <mergeCell ref="A2:A3"/>
    <mergeCell ref="B2:B3"/>
    <mergeCell ref="H2:H3"/>
  </mergeCells>
  <phoneticPr fontId="1" type="noConversion"/>
  <conditionalFormatting sqref="C4:C21">
    <cfRule type="cellIs" dxfId="218" priority="6" operator="greaterThan">
      <formula>$C$22</formula>
    </cfRule>
  </conditionalFormatting>
  <conditionalFormatting sqref="D4:D21">
    <cfRule type="cellIs" dxfId="217" priority="5" operator="greaterThan">
      <formula>$D$22</formula>
    </cfRule>
  </conditionalFormatting>
  <conditionalFormatting sqref="E4:E21">
    <cfRule type="cellIs" dxfId="216" priority="4" operator="greaterThan">
      <formula>$E$22</formula>
    </cfRule>
  </conditionalFormatting>
  <conditionalFormatting sqref="F4:F21">
    <cfRule type="cellIs" dxfId="215" priority="3" operator="greaterThan">
      <formula>$F$22</formula>
    </cfRule>
  </conditionalFormatting>
  <conditionalFormatting sqref="G4:G21">
    <cfRule type="cellIs" dxfId="214" priority="2" operator="greaterThan">
      <formula>$G$22</formula>
    </cfRule>
  </conditionalFormatting>
  <conditionalFormatting sqref="H4:H21">
    <cfRule type="cellIs" dxfId="213" priority="1" operator="greaterThan">
      <formula>$H$22</formula>
    </cfRule>
  </conditionalFormatting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4" sqref="H4"/>
    </sheetView>
  </sheetViews>
  <sheetFormatPr defaultRowHeight="16.5"/>
  <cols>
    <col min="1" max="1" width="7.25" customWidth="1"/>
    <col min="2" max="2" width="13.75" customWidth="1"/>
    <col min="3" max="3" width="19.75" customWidth="1"/>
    <col min="4" max="4" width="19.25" customWidth="1"/>
    <col min="5" max="5" width="18" customWidth="1"/>
    <col min="6" max="6" width="16.625" customWidth="1"/>
    <col min="7" max="7" width="19.125" customWidth="1"/>
    <col min="9" max="9" width="15.125" customWidth="1"/>
  </cols>
  <sheetData>
    <row r="1" spans="1:9" ht="45" customHeight="1">
      <c r="A1" s="95" t="s">
        <v>62</v>
      </c>
      <c r="B1" s="114"/>
      <c r="C1" s="114"/>
      <c r="D1" s="114"/>
      <c r="E1" s="114"/>
      <c r="F1" s="114"/>
      <c r="G1" s="31"/>
    </row>
    <row r="2" spans="1:9">
      <c r="A2" s="98" t="s">
        <v>24</v>
      </c>
      <c r="B2" s="98" t="s">
        <v>25</v>
      </c>
      <c r="C2" s="98" t="s">
        <v>26</v>
      </c>
      <c r="D2" s="98"/>
      <c r="E2" s="98"/>
      <c r="F2" s="98" t="s">
        <v>27</v>
      </c>
      <c r="G2" s="100" t="s">
        <v>31</v>
      </c>
      <c r="I2" s="24"/>
    </row>
    <row r="3" spans="1:9">
      <c r="A3" s="98"/>
      <c r="B3" s="98"/>
      <c r="C3" s="64" t="s">
        <v>28</v>
      </c>
      <c r="D3" s="64" t="s">
        <v>29</v>
      </c>
      <c r="E3" s="64" t="s">
        <v>30</v>
      </c>
      <c r="F3" s="98"/>
      <c r="G3" s="101"/>
      <c r="I3" s="90"/>
    </row>
    <row r="4" spans="1:9">
      <c r="A4" s="19">
        <v>1</v>
      </c>
      <c r="B4" s="19" t="s">
        <v>0</v>
      </c>
      <c r="C4" s="88">
        <v>29871000</v>
      </c>
      <c r="D4" s="88">
        <v>25192800</v>
      </c>
      <c r="E4" s="88">
        <v>450000</v>
      </c>
      <c r="F4" s="45">
        <f t="shared" ref="F4:F21" si="0">SUM(C4:E4)</f>
        <v>55513800</v>
      </c>
      <c r="G4" s="19" t="s">
        <v>64</v>
      </c>
      <c r="I4" s="91"/>
    </row>
    <row r="5" spans="1:9">
      <c r="A5" s="19">
        <v>2</v>
      </c>
      <c r="B5" s="19" t="s">
        <v>1</v>
      </c>
      <c r="C5" s="89">
        <v>29416100</v>
      </c>
      <c r="D5" s="89">
        <v>23325870</v>
      </c>
      <c r="E5" s="89">
        <v>7026580</v>
      </c>
      <c r="F5" s="45">
        <f t="shared" si="0"/>
        <v>59768550</v>
      </c>
      <c r="G5" s="19" t="s">
        <v>64</v>
      </c>
      <c r="I5" s="92"/>
    </row>
    <row r="6" spans="1:9">
      <c r="A6" s="19">
        <v>3</v>
      </c>
      <c r="B6" s="19" t="s">
        <v>2</v>
      </c>
      <c r="C6" s="88">
        <v>110579620</v>
      </c>
      <c r="D6" s="88">
        <v>37686760</v>
      </c>
      <c r="E6" s="88">
        <v>9185830</v>
      </c>
      <c r="F6" s="45">
        <f t="shared" si="0"/>
        <v>157452210</v>
      </c>
      <c r="G6" s="19"/>
      <c r="I6" s="93"/>
    </row>
    <row r="7" spans="1:9" ht="33">
      <c r="A7" s="56">
        <v>4</v>
      </c>
      <c r="B7" s="56" t="s">
        <v>3</v>
      </c>
      <c r="C7" s="17">
        <v>5086000</v>
      </c>
      <c r="D7" s="17">
        <v>34765120</v>
      </c>
      <c r="E7" s="17">
        <v>5858400</v>
      </c>
      <c r="F7" s="45">
        <f t="shared" si="0"/>
        <v>45709520</v>
      </c>
      <c r="G7" s="79" t="s">
        <v>51</v>
      </c>
      <c r="I7" s="91"/>
    </row>
    <row r="8" spans="1:9">
      <c r="A8" s="19">
        <v>5</v>
      </c>
      <c r="B8" s="19" t="s">
        <v>4</v>
      </c>
      <c r="C8" s="17">
        <v>72845000</v>
      </c>
      <c r="D8" s="17">
        <v>130790830</v>
      </c>
      <c r="E8" s="17">
        <v>14081810</v>
      </c>
      <c r="F8" s="45">
        <f t="shared" si="0"/>
        <v>217717640</v>
      </c>
      <c r="G8" s="19" t="s">
        <v>38</v>
      </c>
      <c r="I8" s="87"/>
    </row>
    <row r="9" spans="1:9">
      <c r="A9" s="19">
        <v>6</v>
      </c>
      <c r="B9" s="19" t="s">
        <v>5</v>
      </c>
      <c r="C9" s="17">
        <v>78404830</v>
      </c>
      <c r="D9" s="17">
        <v>86877868</v>
      </c>
      <c r="E9" s="17">
        <v>5508390</v>
      </c>
      <c r="F9" s="45">
        <f t="shared" si="0"/>
        <v>170791088</v>
      </c>
      <c r="G9" s="19"/>
    </row>
    <row r="10" spans="1:9">
      <c r="A10" s="19">
        <v>7</v>
      </c>
      <c r="B10" s="19" t="s">
        <v>6</v>
      </c>
      <c r="C10" s="17">
        <v>90236105</v>
      </c>
      <c r="D10" s="17">
        <v>114855504</v>
      </c>
      <c r="E10" s="17">
        <v>19487150</v>
      </c>
      <c r="F10" s="45">
        <f t="shared" si="0"/>
        <v>224578759</v>
      </c>
      <c r="G10" s="19"/>
    </row>
    <row r="11" spans="1:9">
      <c r="A11" s="19">
        <v>8</v>
      </c>
      <c r="B11" s="19" t="s">
        <v>7</v>
      </c>
      <c r="C11" s="17">
        <v>26250000</v>
      </c>
      <c r="D11" s="17">
        <v>56829160</v>
      </c>
      <c r="E11" s="17">
        <v>2495810</v>
      </c>
      <c r="F11" s="45">
        <f t="shared" si="0"/>
        <v>85574970</v>
      </c>
      <c r="G11" s="19"/>
    </row>
    <row r="12" spans="1:9">
      <c r="A12" s="19">
        <v>9</v>
      </c>
      <c r="B12" s="19" t="s">
        <v>8</v>
      </c>
      <c r="C12" s="17">
        <v>74600000</v>
      </c>
      <c r="D12" s="17">
        <v>18385200</v>
      </c>
      <c r="E12" s="17">
        <v>300000</v>
      </c>
      <c r="F12" s="45">
        <f t="shared" si="0"/>
        <v>93285200</v>
      </c>
      <c r="G12" s="19" t="s">
        <v>38</v>
      </c>
    </row>
    <row r="13" spans="1:9">
      <c r="A13" s="19">
        <v>10</v>
      </c>
      <c r="B13" s="19" t="s">
        <v>9</v>
      </c>
      <c r="C13" s="17">
        <v>115068070</v>
      </c>
      <c r="D13" s="17">
        <v>99003600</v>
      </c>
      <c r="E13" s="17">
        <v>0</v>
      </c>
      <c r="F13" s="45">
        <f t="shared" si="0"/>
        <v>214071670</v>
      </c>
      <c r="G13" s="19"/>
    </row>
    <row r="14" spans="1:9">
      <c r="A14" s="19">
        <v>11</v>
      </c>
      <c r="B14" s="19" t="s">
        <v>10</v>
      </c>
      <c r="C14" s="17">
        <v>89084000</v>
      </c>
      <c r="D14" s="17">
        <v>39836890</v>
      </c>
      <c r="E14" s="17">
        <v>7264710</v>
      </c>
      <c r="F14" s="45">
        <f t="shared" si="0"/>
        <v>136185600</v>
      </c>
      <c r="G14" s="79" t="s">
        <v>53</v>
      </c>
    </row>
    <row r="15" spans="1:9">
      <c r="A15" s="19">
        <v>12</v>
      </c>
      <c r="B15" s="19" t="s">
        <v>11</v>
      </c>
      <c r="C15" s="17">
        <v>49506648</v>
      </c>
      <c r="D15" s="17">
        <v>117774912</v>
      </c>
      <c r="E15" s="17">
        <v>34295318</v>
      </c>
      <c r="F15" s="45">
        <f t="shared" si="0"/>
        <v>201576878</v>
      </c>
      <c r="G15" s="19"/>
    </row>
    <row r="16" spans="1:9" ht="33">
      <c r="A16" s="19">
        <v>13</v>
      </c>
      <c r="B16" s="19" t="s">
        <v>12</v>
      </c>
      <c r="C16" s="17">
        <v>0</v>
      </c>
      <c r="D16" s="17">
        <v>67457180</v>
      </c>
      <c r="E16" s="17">
        <v>0</v>
      </c>
      <c r="F16" s="45">
        <f t="shared" si="0"/>
        <v>67457180</v>
      </c>
      <c r="G16" s="79" t="s">
        <v>56</v>
      </c>
    </row>
    <row r="17" spans="1:7">
      <c r="A17" s="19">
        <v>14</v>
      </c>
      <c r="B17" s="19" t="s">
        <v>13</v>
      </c>
      <c r="C17" s="17">
        <v>26095500</v>
      </c>
      <c r="D17" s="88">
        <v>15405400</v>
      </c>
      <c r="E17" s="17">
        <v>14816820</v>
      </c>
      <c r="F17" s="45">
        <f t="shared" si="0"/>
        <v>56317720</v>
      </c>
      <c r="G17" s="19" t="s">
        <v>58</v>
      </c>
    </row>
    <row r="18" spans="1:7">
      <c r="A18" s="19">
        <v>15</v>
      </c>
      <c r="B18" s="19" t="s">
        <v>14</v>
      </c>
      <c r="C18" s="17">
        <v>102600000</v>
      </c>
      <c r="D18" s="17">
        <v>124663234</v>
      </c>
      <c r="E18" s="17">
        <v>3276790</v>
      </c>
      <c r="F18" s="45">
        <f t="shared" si="0"/>
        <v>230540024</v>
      </c>
      <c r="G18" s="19"/>
    </row>
    <row r="19" spans="1:7">
      <c r="A19" s="67">
        <v>16</v>
      </c>
      <c r="B19" s="67" t="s">
        <v>15</v>
      </c>
      <c r="C19" s="17">
        <v>3755000</v>
      </c>
      <c r="D19" s="17">
        <v>85299440</v>
      </c>
      <c r="E19" s="17">
        <v>39362565</v>
      </c>
      <c r="F19" s="45">
        <f t="shared" si="0"/>
        <v>128417005</v>
      </c>
      <c r="G19" s="19"/>
    </row>
    <row r="20" spans="1:7">
      <c r="A20" s="19">
        <v>17</v>
      </c>
      <c r="B20" s="19" t="s">
        <v>16</v>
      </c>
      <c r="C20" s="17">
        <v>74170300</v>
      </c>
      <c r="D20" s="17">
        <v>109577289</v>
      </c>
      <c r="E20" s="17">
        <v>12692260</v>
      </c>
      <c r="F20" s="45">
        <f t="shared" si="0"/>
        <v>196439849</v>
      </c>
      <c r="G20" s="19"/>
    </row>
    <row r="21" spans="1:7" ht="33">
      <c r="A21" s="19">
        <v>18</v>
      </c>
      <c r="B21" s="19" t="s">
        <v>17</v>
      </c>
      <c r="C21" s="17">
        <v>56260800</v>
      </c>
      <c r="D21" s="17">
        <v>37708094</v>
      </c>
      <c r="E21" s="17">
        <v>1709500</v>
      </c>
      <c r="F21" s="45">
        <f t="shared" si="0"/>
        <v>95678394</v>
      </c>
      <c r="G21" s="59" t="s">
        <v>48</v>
      </c>
    </row>
    <row r="22" spans="1:7">
      <c r="A22" s="98" t="s">
        <v>63</v>
      </c>
      <c r="B22" s="98"/>
      <c r="C22" s="38">
        <f>AVERAGE(C6,C9:C11,C13,C15,C18:C20)</f>
        <v>72285619.222222224</v>
      </c>
      <c r="D22" s="38">
        <f>AVERAGE(D6,D9:D11,D13,D15,D18:D20)</f>
        <v>92507529.666666672</v>
      </c>
      <c r="E22" s="38">
        <f>AVERAGE(E6,E9:E11,E13,E15,E18:E20)</f>
        <v>14033790.333333334</v>
      </c>
      <c r="F22" s="38">
        <f>AVERAGE(F6,F9:F11,F13,F15,F18:F20)</f>
        <v>178826939.22222221</v>
      </c>
      <c r="G22" s="94"/>
    </row>
  </sheetData>
  <mergeCells count="7">
    <mergeCell ref="A1:F1"/>
    <mergeCell ref="A22:B22"/>
    <mergeCell ref="G2:G3"/>
    <mergeCell ref="A2:A3"/>
    <mergeCell ref="B2:B3"/>
    <mergeCell ref="C2:E2"/>
    <mergeCell ref="F2:F3"/>
  </mergeCells>
  <phoneticPr fontId="1" type="noConversion"/>
  <conditionalFormatting sqref="I3">
    <cfRule type="cellIs" dxfId="212" priority="220" operator="greaterThan">
      <formula>19297864</formula>
    </cfRule>
  </conditionalFormatting>
  <conditionalFormatting sqref="I4">
    <cfRule type="cellIs" dxfId="211" priority="219" operator="greaterThan">
      <formula>$C$22</formula>
    </cfRule>
  </conditionalFormatting>
  <conditionalFormatting sqref="I5">
    <cfRule type="cellIs" dxfId="210" priority="218" operator="greaterThan">
      <formula>$C$22</formula>
    </cfRule>
  </conditionalFormatting>
  <conditionalFormatting sqref="I6">
    <cfRule type="cellIs" dxfId="209" priority="217" operator="greaterThan">
      <formula>$C$22</formula>
    </cfRule>
  </conditionalFormatting>
  <conditionalFormatting sqref="I7">
    <cfRule type="cellIs" dxfId="208" priority="216" operator="greaterThan">
      <formula>$C$22</formula>
    </cfRule>
  </conditionalFormatting>
  <conditionalFormatting sqref="I3 D17">
    <cfRule type="cellIs" dxfId="207" priority="209" operator="greaterThan">
      <formula>18619172</formula>
    </cfRule>
  </conditionalFormatting>
  <conditionalFormatting sqref="I4">
    <cfRule type="cellIs" dxfId="206" priority="208" operator="greaterThan">
      <formula>$D$22</formula>
    </cfRule>
  </conditionalFormatting>
  <conditionalFormatting sqref="I5">
    <cfRule type="cellIs" dxfId="205" priority="207" operator="greaterThan">
      <formula>$D$22</formula>
    </cfRule>
  </conditionalFormatting>
  <conditionalFormatting sqref="I6">
    <cfRule type="cellIs" dxfId="204" priority="206" operator="greaterThan">
      <formula>$D$22</formula>
    </cfRule>
  </conditionalFormatting>
  <conditionalFormatting sqref="I7">
    <cfRule type="cellIs" dxfId="203" priority="205" operator="greaterThan">
      <formula>$D$22</formula>
    </cfRule>
  </conditionalFormatting>
  <conditionalFormatting sqref="I3">
    <cfRule type="cellIs" dxfId="202" priority="204" operator="greaterThan">
      <formula>$E$22</formula>
    </cfRule>
  </conditionalFormatting>
  <conditionalFormatting sqref="I4">
    <cfRule type="cellIs" dxfId="201" priority="203" operator="greaterThan">
      <formula>$E$22</formula>
    </cfRule>
  </conditionalFormatting>
  <conditionalFormatting sqref="I5">
    <cfRule type="cellIs" dxfId="200" priority="202" operator="greaterThan">
      <formula>$E$22</formula>
    </cfRule>
  </conditionalFormatting>
  <conditionalFormatting sqref="I6">
    <cfRule type="cellIs" dxfId="199" priority="201" operator="greaterThan">
      <formula>$E$22</formula>
    </cfRule>
  </conditionalFormatting>
  <conditionalFormatting sqref="I7">
    <cfRule type="cellIs" dxfId="198" priority="200" operator="greaterThan">
      <formula>$E$22</formula>
    </cfRule>
  </conditionalFormatting>
  <conditionalFormatting sqref="I3">
    <cfRule type="cellIs" dxfId="197" priority="199" operator="greaterThan">
      <formula>19297864</formula>
    </cfRule>
  </conditionalFormatting>
  <conditionalFormatting sqref="I4">
    <cfRule type="cellIs" dxfId="196" priority="198" operator="greaterThan">
      <formula>$C$22</formula>
    </cfRule>
  </conditionalFormatting>
  <conditionalFormatting sqref="I5">
    <cfRule type="cellIs" dxfId="195" priority="197" operator="greaterThan">
      <formula>$C$22</formula>
    </cfRule>
  </conditionalFormatting>
  <conditionalFormatting sqref="I3">
    <cfRule type="cellIs" dxfId="194" priority="196" operator="greaterThan">
      <formula>18619172</formula>
    </cfRule>
  </conditionalFormatting>
  <conditionalFormatting sqref="I4">
    <cfRule type="cellIs" dxfId="193" priority="195" operator="greaterThan">
      <formula>$D$22</formula>
    </cfRule>
  </conditionalFormatting>
  <conditionalFormatting sqref="I5">
    <cfRule type="cellIs" dxfId="192" priority="194" operator="greaterThan">
      <formula>$D$22</formula>
    </cfRule>
  </conditionalFormatting>
  <conditionalFormatting sqref="I6">
    <cfRule type="cellIs" dxfId="191" priority="193" operator="greaterThan">
      <formula>$D$22</formula>
    </cfRule>
  </conditionalFormatting>
  <conditionalFormatting sqref="I7">
    <cfRule type="cellIs" dxfId="190" priority="192" operator="greaterThan">
      <formula>$D$22</formula>
    </cfRule>
  </conditionalFormatting>
  <conditionalFormatting sqref="I3">
    <cfRule type="cellIs" dxfId="189" priority="191" operator="greaterThan">
      <formula>$E$22</formula>
    </cfRule>
  </conditionalFormatting>
  <conditionalFormatting sqref="I4">
    <cfRule type="cellIs" dxfId="188" priority="190" operator="greaterThan">
      <formula>$E$22</formula>
    </cfRule>
  </conditionalFormatting>
  <conditionalFormatting sqref="I5">
    <cfRule type="cellIs" dxfId="187" priority="189" operator="greaterThan">
      <formula>$E$22</formula>
    </cfRule>
  </conditionalFormatting>
  <conditionalFormatting sqref="I6">
    <cfRule type="cellIs" dxfId="186" priority="188" operator="greaterThan">
      <formula>$E$22</formula>
    </cfRule>
  </conditionalFormatting>
  <conditionalFormatting sqref="I7">
    <cfRule type="cellIs" dxfId="185" priority="187" operator="greaterThan">
      <formula>$E$22</formula>
    </cfRule>
  </conditionalFormatting>
  <conditionalFormatting sqref="I3">
    <cfRule type="cellIs" dxfId="184" priority="186" operator="greaterThan">
      <formula>19297864</formula>
    </cfRule>
  </conditionalFormatting>
  <conditionalFormatting sqref="I4">
    <cfRule type="cellIs" dxfId="183" priority="185" operator="greaterThan">
      <formula>$C$22</formula>
    </cfRule>
  </conditionalFormatting>
  <conditionalFormatting sqref="I5">
    <cfRule type="cellIs" dxfId="182" priority="184" operator="greaterThan">
      <formula>$C$22</formula>
    </cfRule>
  </conditionalFormatting>
  <conditionalFormatting sqref="I6">
    <cfRule type="cellIs" dxfId="181" priority="183" operator="greaterThan">
      <formula>$C$22</formula>
    </cfRule>
  </conditionalFormatting>
  <conditionalFormatting sqref="I7">
    <cfRule type="cellIs" dxfId="180" priority="182" operator="greaterThan">
      <formula>$C$22</formula>
    </cfRule>
  </conditionalFormatting>
  <conditionalFormatting sqref="I3">
    <cfRule type="cellIs" dxfId="179" priority="181" operator="greaterThan">
      <formula>18619172</formula>
    </cfRule>
  </conditionalFormatting>
  <conditionalFormatting sqref="I4">
    <cfRule type="cellIs" dxfId="178" priority="180" operator="greaterThan">
      <formula>$D$22</formula>
    </cfRule>
  </conditionalFormatting>
  <conditionalFormatting sqref="I5">
    <cfRule type="cellIs" dxfId="177" priority="179" operator="greaterThan">
      <formula>$D$22</formula>
    </cfRule>
  </conditionalFormatting>
  <conditionalFormatting sqref="I6">
    <cfRule type="cellIs" dxfId="176" priority="178" operator="greaterThan">
      <formula>$D$22</formula>
    </cfRule>
  </conditionalFormatting>
  <conditionalFormatting sqref="I7">
    <cfRule type="cellIs" dxfId="175" priority="177" operator="greaterThan">
      <formula>$D$22</formula>
    </cfRule>
  </conditionalFormatting>
  <conditionalFormatting sqref="I3">
    <cfRule type="cellIs" dxfId="174" priority="176" operator="greaterThan">
      <formula>$E$22</formula>
    </cfRule>
  </conditionalFormatting>
  <conditionalFormatting sqref="I4">
    <cfRule type="cellIs" dxfId="173" priority="175" operator="greaterThan">
      <formula>$E$22</formula>
    </cfRule>
  </conditionalFormatting>
  <conditionalFormatting sqref="I5">
    <cfRule type="cellIs" dxfId="172" priority="174" operator="greaterThan">
      <formula>$E$22</formula>
    </cfRule>
  </conditionalFormatting>
  <conditionalFormatting sqref="I6">
    <cfRule type="cellIs" dxfId="171" priority="173" operator="greaterThan">
      <formula>$E$22</formula>
    </cfRule>
  </conditionalFormatting>
  <conditionalFormatting sqref="I7">
    <cfRule type="cellIs" dxfId="170" priority="172" operator="greaterThan">
      <formula>$E$22</formula>
    </cfRule>
  </conditionalFormatting>
  <conditionalFormatting sqref="I3">
    <cfRule type="cellIs" dxfId="169" priority="171" operator="greaterThan">
      <formula>19297864</formula>
    </cfRule>
  </conditionalFormatting>
  <conditionalFormatting sqref="I4">
    <cfRule type="cellIs" dxfId="168" priority="170" operator="greaterThan">
      <formula>$C$22</formula>
    </cfRule>
  </conditionalFormatting>
  <conditionalFormatting sqref="I5">
    <cfRule type="cellIs" dxfId="167" priority="169" operator="greaterThan">
      <formula>$C$22</formula>
    </cfRule>
  </conditionalFormatting>
  <conditionalFormatting sqref="I6">
    <cfRule type="cellIs" dxfId="166" priority="168" operator="greaterThan">
      <formula>$C$22</formula>
    </cfRule>
  </conditionalFormatting>
  <conditionalFormatting sqref="I7">
    <cfRule type="cellIs" dxfId="165" priority="167" operator="greaterThan">
      <formula>$C$22</formula>
    </cfRule>
  </conditionalFormatting>
  <conditionalFormatting sqref="I3">
    <cfRule type="cellIs" dxfId="164" priority="166" operator="greaterThan">
      <formula>18619172</formula>
    </cfRule>
  </conditionalFormatting>
  <conditionalFormatting sqref="I4">
    <cfRule type="cellIs" dxfId="163" priority="165" operator="greaterThan">
      <formula>$D$22</formula>
    </cfRule>
  </conditionalFormatting>
  <conditionalFormatting sqref="I5">
    <cfRule type="cellIs" dxfId="162" priority="164" operator="greaterThan">
      <formula>$D$22</formula>
    </cfRule>
  </conditionalFormatting>
  <conditionalFormatting sqref="I6">
    <cfRule type="cellIs" dxfId="161" priority="163" operator="greaterThan">
      <formula>$D$22</formula>
    </cfRule>
  </conditionalFormatting>
  <conditionalFormatting sqref="I7">
    <cfRule type="cellIs" dxfId="160" priority="162" operator="greaterThan">
      <formula>$D$22</formula>
    </cfRule>
  </conditionalFormatting>
  <conditionalFormatting sqref="I3">
    <cfRule type="cellIs" dxfId="159" priority="161" operator="greaterThan">
      <formula>$E$22</formula>
    </cfRule>
  </conditionalFormatting>
  <conditionalFormatting sqref="I4">
    <cfRule type="cellIs" dxfId="158" priority="160" operator="greaterThan">
      <formula>$E$22</formula>
    </cfRule>
  </conditionalFormatting>
  <conditionalFormatting sqref="I5">
    <cfRule type="cellIs" dxfId="157" priority="159" operator="greaterThan">
      <formula>$E$22</formula>
    </cfRule>
  </conditionalFormatting>
  <conditionalFormatting sqref="I6">
    <cfRule type="cellIs" dxfId="156" priority="158" operator="greaterThan">
      <formula>$E$22</formula>
    </cfRule>
  </conditionalFormatting>
  <conditionalFormatting sqref="I7">
    <cfRule type="cellIs" dxfId="155" priority="157" operator="greaterThan">
      <formula>$E$22</formula>
    </cfRule>
  </conditionalFormatting>
  <conditionalFormatting sqref="I3">
    <cfRule type="cellIs" dxfId="154" priority="156" operator="greaterThan">
      <formula>19297864</formula>
    </cfRule>
  </conditionalFormatting>
  <conditionalFormatting sqref="I4">
    <cfRule type="cellIs" dxfId="153" priority="155" operator="greaterThan">
      <formula>$C$22</formula>
    </cfRule>
  </conditionalFormatting>
  <conditionalFormatting sqref="I5">
    <cfRule type="cellIs" dxfId="152" priority="154" operator="greaterThan">
      <formula>$C$22</formula>
    </cfRule>
  </conditionalFormatting>
  <conditionalFormatting sqref="I6">
    <cfRule type="cellIs" dxfId="151" priority="153" operator="greaterThan">
      <formula>$C$22</formula>
    </cfRule>
  </conditionalFormatting>
  <conditionalFormatting sqref="I7">
    <cfRule type="cellIs" dxfId="150" priority="152" operator="greaterThan">
      <formula>$C$22</formula>
    </cfRule>
  </conditionalFormatting>
  <conditionalFormatting sqref="I3">
    <cfRule type="cellIs" dxfId="149" priority="151" operator="greaterThan">
      <formula>18619172</formula>
    </cfRule>
  </conditionalFormatting>
  <conditionalFormatting sqref="I4">
    <cfRule type="cellIs" dxfId="148" priority="150" operator="greaterThan">
      <formula>$D$22</formula>
    </cfRule>
  </conditionalFormatting>
  <conditionalFormatting sqref="I5">
    <cfRule type="cellIs" dxfId="147" priority="149" operator="greaterThan">
      <formula>$D$22</formula>
    </cfRule>
  </conditionalFormatting>
  <conditionalFormatting sqref="I6">
    <cfRule type="cellIs" dxfId="146" priority="148" operator="greaterThan">
      <formula>$D$22</formula>
    </cfRule>
  </conditionalFormatting>
  <conditionalFormatting sqref="I7">
    <cfRule type="cellIs" dxfId="145" priority="147" operator="greaterThan">
      <formula>$D$22</formula>
    </cfRule>
  </conditionalFormatting>
  <conditionalFormatting sqref="I3">
    <cfRule type="cellIs" dxfId="144" priority="146" operator="greaterThan">
      <formula>$E$22</formula>
    </cfRule>
  </conditionalFormatting>
  <conditionalFormatting sqref="I4">
    <cfRule type="cellIs" dxfId="143" priority="145" operator="greaterThan">
      <formula>$E$22</formula>
    </cfRule>
  </conditionalFormatting>
  <conditionalFormatting sqref="I5">
    <cfRule type="cellIs" dxfId="142" priority="144" operator="greaterThan">
      <formula>$E$22</formula>
    </cfRule>
  </conditionalFormatting>
  <conditionalFormatting sqref="I6">
    <cfRule type="cellIs" dxfId="141" priority="143" operator="greaterThan">
      <formula>$E$22</formula>
    </cfRule>
  </conditionalFormatting>
  <conditionalFormatting sqref="I3">
    <cfRule type="cellIs" dxfId="140" priority="142" operator="greaterThan">
      <formula>19297864</formula>
    </cfRule>
  </conditionalFormatting>
  <conditionalFormatting sqref="I4">
    <cfRule type="cellIs" dxfId="139" priority="141" operator="greaterThan">
      <formula>$C$22</formula>
    </cfRule>
  </conditionalFormatting>
  <conditionalFormatting sqref="I5">
    <cfRule type="cellIs" dxfId="138" priority="140" operator="greaterThan">
      <formula>$C$22</formula>
    </cfRule>
  </conditionalFormatting>
  <conditionalFormatting sqref="I6">
    <cfRule type="cellIs" dxfId="137" priority="139" operator="greaterThan">
      <formula>$C$22</formula>
    </cfRule>
  </conditionalFormatting>
  <conditionalFormatting sqref="I7">
    <cfRule type="cellIs" dxfId="136" priority="138" operator="greaterThan">
      <formula>$C$22</formula>
    </cfRule>
  </conditionalFormatting>
  <conditionalFormatting sqref="I3">
    <cfRule type="cellIs" dxfId="135" priority="137" operator="greaterThan">
      <formula>18619172</formula>
    </cfRule>
  </conditionalFormatting>
  <conditionalFormatting sqref="I4">
    <cfRule type="cellIs" dxfId="134" priority="136" operator="greaterThan">
      <formula>$D$22</formula>
    </cfRule>
  </conditionalFormatting>
  <conditionalFormatting sqref="I5">
    <cfRule type="cellIs" dxfId="133" priority="135" operator="greaterThan">
      <formula>$D$22</formula>
    </cfRule>
  </conditionalFormatting>
  <conditionalFormatting sqref="I6">
    <cfRule type="cellIs" dxfId="132" priority="134" operator="greaterThan">
      <formula>$D$22</formula>
    </cfRule>
  </conditionalFormatting>
  <conditionalFormatting sqref="I7">
    <cfRule type="cellIs" dxfId="131" priority="133" operator="greaterThan">
      <formula>$D$22</formula>
    </cfRule>
  </conditionalFormatting>
  <conditionalFormatting sqref="I3">
    <cfRule type="cellIs" dxfId="130" priority="132" operator="greaterThan">
      <formula>$E$22</formula>
    </cfRule>
  </conditionalFormatting>
  <conditionalFormatting sqref="I4">
    <cfRule type="cellIs" dxfId="129" priority="131" operator="greaterThan">
      <formula>$E$22</formula>
    </cfRule>
  </conditionalFormatting>
  <conditionalFormatting sqref="I5">
    <cfRule type="cellIs" dxfId="128" priority="130" operator="greaterThan">
      <formula>$E$22</formula>
    </cfRule>
  </conditionalFormatting>
  <conditionalFormatting sqref="I3">
    <cfRule type="cellIs" dxfId="127" priority="129" operator="greaterThan">
      <formula>19297864</formula>
    </cfRule>
  </conditionalFormatting>
  <conditionalFormatting sqref="I4">
    <cfRule type="cellIs" dxfId="126" priority="128" operator="greaterThan">
      <formula>$C$22</formula>
    </cfRule>
  </conditionalFormatting>
  <conditionalFormatting sqref="I5">
    <cfRule type="cellIs" dxfId="125" priority="127" operator="greaterThan">
      <formula>$C$22</formula>
    </cfRule>
  </conditionalFormatting>
  <conditionalFormatting sqref="I6">
    <cfRule type="cellIs" dxfId="124" priority="126" operator="greaterThan">
      <formula>$C$22</formula>
    </cfRule>
  </conditionalFormatting>
  <conditionalFormatting sqref="I7">
    <cfRule type="cellIs" dxfId="123" priority="125" operator="greaterThan">
      <formula>$C$22</formula>
    </cfRule>
  </conditionalFormatting>
  <conditionalFormatting sqref="I3">
    <cfRule type="cellIs" dxfId="122" priority="124" operator="greaterThan">
      <formula>18619172</formula>
    </cfRule>
  </conditionalFormatting>
  <conditionalFormatting sqref="I4">
    <cfRule type="cellIs" dxfId="121" priority="123" operator="greaterThan">
      <formula>$D$22</formula>
    </cfRule>
  </conditionalFormatting>
  <conditionalFormatting sqref="I5">
    <cfRule type="cellIs" dxfId="120" priority="122" operator="greaterThan">
      <formula>$D$22</formula>
    </cfRule>
  </conditionalFormatting>
  <conditionalFormatting sqref="I6">
    <cfRule type="cellIs" dxfId="119" priority="121" operator="greaterThan">
      <formula>$D$22</formula>
    </cfRule>
  </conditionalFormatting>
  <conditionalFormatting sqref="I7">
    <cfRule type="cellIs" dxfId="118" priority="120" operator="greaterThan">
      <formula>$D$22</formula>
    </cfRule>
  </conditionalFormatting>
  <conditionalFormatting sqref="I3">
    <cfRule type="cellIs" dxfId="117" priority="119" operator="greaterThan">
      <formula>$E$22</formula>
    </cfRule>
  </conditionalFormatting>
  <conditionalFormatting sqref="I4">
    <cfRule type="cellIs" dxfId="116" priority="118" operator="greaterThan">
      <formula>$E$22</formula>
    </cfRule>
  </conditionalFormatting>
  <conditionalFormatting sqref="I5">
    <cfRule type="cellIs" dxfId="115" priority="117" operator="greaterThan">
      <formula>$E$22</formula>
    </cfRule>
  </conditionalFormatting>
  <conditionalFormatting sqref="I3">
    <cfRule type="cellIs" dxfId="114" priority="116" operator="greaterThan">
      <formula>19297864</formula>
    </cfRule>
  </conditionalFormatting>
  <conditionalFormatting sqref="I4">
    <cfRule type="cellIs" dxfId="113" priority="115" operator="greaterThan">
      <formula>$C$22</formula>
    </cfRule>
  </conditionalFormatting>
  <conditionalFormatting sqref="I5">
    <cfRule type="cellIs" dxfId="112" priority="114" operator="greaterThan">
      <formula>$C$22</formula>
    </cfRule>
  </conditionalFormatting>
  <conditionalFormatting sqref="I6">
    <cfRule type="cellIs" dxfId="111" priority="113" operator="greaterThan">
      <formula>$C$22</formula>
    </cfRule>
  </conditionalFormatting>
  <conditionalFormatting sqref="I7">
    <cfRule type="cellIs" dxfId="110" priority="112" operator="greaterThan">
      <formula>$C$22</formula>
    </cfRule>
  </conditionalFormatting>
  <conditionalFormatting sqref="I3">
    <cfRule type="cellIs" dxfId="109" priority="111" operator="greaterThan">
      <formula>18619172</formula>
    </cfRule>
  </conditionalFormatting>
  <conditionalFormatting sqref="I4">
    <cfRule type="cellIs" dxfId="108" priority="110" operator="greaterThan">
      <formula>$D$22</formula>
    </cfRule>
  </conditionalFormatting>
  <conditionalFormatting sqref="I5">
    <cfRule type="cellIs" dxfId="107" priority="109" operator="greaterThan">
      <formula>$D$22</formula>
    </cfRule>
  </conditionalFormatting>
  <conditionalFormatting sqref="I6">
    <cfRule type="cellIs" dxfId="106" priority="108" operator="greaterThan">
      <formula>$D$22</formula>
    </cfRule>
  </conditionalFormatting>
  <conditionalFormatting sqref="I7">
    <cfRule type="cellIs" dxfId="105" priority="107" operator="greaterThan">
      <formula>$D$22</formula>
    </cfRule>
  </conditionalFormatting>
  <conditionalFormatting sqref="I3">
    <cfRule type="cellIs" dxfId="104" priority="106" operator="greaterThan">
      <formula>19297864</formula>
    </cfRule>
  </conditionalFormatting>
  <conditionalFormatting sqref="I4">
    <cfRule type="cellIs" dxfId="103" priority="105" operator="greaterThan">
      <formula>$C$22</formula>
    </cfRule>
  </conditionalFormatting>
  <conditionalFormatting sqref="I5">
    <cfRule type="cellIs" dxfId="102" priority="104" operator="greaterThan">
      <formula>$C$22</formula>
    </cfRule>
  </conditionalFormatting>
  <conditionalFormatting sqref="I6">
    <cfRule type="cellIs" dxfId="101" priority="103" operator="greaterThan">
      <formula>$C$22</formula>
    </cfRule>
  </conditionalFormatting>
  <conditionalFormatting sqref="I7">
    <cfRule type="cellIs" dxfId="100" priority="102" operator="greaterThan">
      <formula>$C$22</formula>
    </cfRule>
  </conditionalFormatting>
  <conditionalFormatting sqref="I3">
    <cfRule type="cellIs" dxfId="99" priority="101" operator="greaterThan">
      <formula>18619172</formula>
    </cfRule>
  </conditionalFormatting>
  <conditionalFormatting sqref="I4">
    <cfRule type="cellIs" dxfId="98" priority="100" operator="greaterThan">
      <formula>$D$22</formula>
    </cfRule>
  </conditionalFormatting>
  <conditionalFormatting sqref="I5">
    <cfRule type="cellIs" dxfId="97" priority="99" operator="greaterThan">
      <formula>$D$22</formula>
    </cfRule>
  </conditionalFormatting>
  <conditionalFormatting sqref="I6">
    <cfRule type="cellIs" dxfId="96" priority="98" operator="greaterThan">
      <formula>$D$22</formula>
    </cfRule>
  </conditionalFormatting>
  <conditionalFormatting sqref="I7">
    <cfRule type="cellIs" dxfId="95" priority="97" operator="greaterThan">
      <formula>$D$22</formula>
    </cfRule>
  </conditionalFormatting>
  <conditionalFormatting sqref="I3">
    <cfRule type="cellIs" dxfId="94" priority="96" operator="greaterThan">
      <formula>$E$22</formula>
    </cfRule>
  </conditionalFormatting>
  <conditionalFormatting sqref="I4">
    <cfRule type="cellIs" dxfId="93" priority="95" operator="greaterThan">
      <formula>$E$22</formula>
    </cfRule>
  </conditionalFormatting>
  <conditionalFormatting sqref="I5">
    <cfRule type="cellIs" dxfId="92" priority="94" operator="greaterThan">
      <formula>$E$22</formula>
    </cfRule>
  </conditionalFormatting>
  <conditionalFormatting sqref="I6">
    <cfRule type="cellIs" dxfId="91" priority="93" operator="greaterThan">
      <formula>$E$22</formula>
    </cfRule>
  </conditionalFormatting>
  <conditionalFormatting sqref="I7">
    <cfRule type="cellIs" dxfId="90" priority="92" operator="greaterThan">
      <formula>$E$22</formula>
    </cfRule>
  </conditionalFormatting>
  <conditionalFormatting sqref="I3">
    <cfRule type="cellIs" dxfId="89" priority="91" operator="greaterThan">
      <formula>19297864</formula>
    </cfRule>
  </conditionalFormatting>
  <conditionalFormatting sqref="I4">
    <cfRule type="cellIs" dxfId="88" priority="90" operator="greaterThan">
      <formula>$C$22</formula>
    </cfRule>
  </conditionalFormatting>
  <conditionalFormatting sqref="I5">
    <cfRule type="cellIs" dxfId="87" priority="89" operator="greaterThan">
      <formula>$C$22</formula>
    </cfRule>
  </conditionalFormatting>
  <conditionalFormatting sqref="I6">
    <cfRule type="cellIs" dxfId="86" priority="88" operator="greaterThan">
      <formula>$C$22</formula>
    </cfRule>
  </conditionalFormatting>
  <conditionalFormatting sqref="I7">
    <cfRule type="cellIs" dxfId="85" priority="87" operator="greaterThan">
      <formula>$C$22</formula>
    </cfRule>
  </conditionalFormatting>
  <conditionalFormatting sqref="I3">
    <cfRule type="cellIs" dxfId="84" priority="86" operator="greaterThan">
      <formula>18619172</formula>
    </cfRule>
  </conditionalFormatting>
  <conditionalFormatting sqref="I4">
    <cfRule type="cellIs" dxfId="83" priority="85" operator="greaterThan">
      <formula>$D$22</formula>
    </cfRule>
  </conditionalFormatting>
  <conditionalFormatting sqref="I5">
    <cfRule type="cellIs" dxfId="82" priority="84" operator="greaterThan">
      <formula>$D$22</formula>
    </cfRule>
  </conditionalFormatting>
  <conditionalFormatting sqref="I6">
    <cfRule type="cellIs" dxfId="81" priority="83" operator="greaterThan">
      <formula>$D$22</formula>
    </cfRule>
  </conditionalFormatting>
  <conditionalFormatting sqref="I7">
    <cfRule type="cellIs" dxfId="80" priority="82" operator="greaterThan">
      <formula>$D$22</formula>
    </cfRule>
  </conditionalFormatting>
  <conditionalFormatting sqref="I3">
    <cfRule type="cellIs" dxfId="79" priority="81" operator="greaterThan">
      <formula>$E$22</formula>
    </cfRule>
  </conditionalFormatting>
  <conditionalFormatting sqref="I4">
    <cfRule type="cellIs" dxfId="78" priority="80" operator="greaterThan">
      <formula>$E$22</formula>
    </cfRule>
  </conditionalFormatting>
  <conditionalFormatting sqref="I5">
    <cfRule type="cellIs" dxfId="77" priority="79" operator="greaterThan">
      <formula>$E$22</formula>
    </cfRule>
  </conditionalFormatting>
  <conditionalFormatting sqref="I6">
    <cfRule type="cellIs" dxfId="76" priority="78" operator="greaterThan">
      <formula>$E$22</formula>
    </cfRule>
  </conditionalFormatting>
  <conditionalFormatting sqref="I7">
    <cfRule type="cellIs" dxfId="75" priority="77" operator="greaterThan">
      <formula>$E$22</formula>
    </cfRule>
  </conditionalFormatting>
  <conditionalFormatting sqref="I3">
    <cfRule type="cellIs" dxfId="74" priority="76" operator="greaterThan">
      <formula>18619172</formula>
    </cfRule>
  </conditionalFormatting>
  <conditionalFormatting sqref="I4">
    <cfRule type="cellIs" dxfId="73" priority="75" operator="greaterThan">
      <formula>$D$22</formula>
    </cfRule>
  </conditionalFormatting>
  <conditionalFormatting sqref="I5">
    <cfRule type="cellIs" dxfId="72" priority="74" operator="greaterThan">
      <formula>$D$22</formula>
    </cfRule>
  </conditionalFormatting>
  <conditionalFormatting sqref="I6">
    <cfRule type="cellIs" dxfId="71" priority="73" operator="greaterThan">
      <formula>$D$22</formula>
    </cfRule>
  </conditionalFormatting>
  <conditionalFormatting sqref="I7">
    <cfRule type="cellIs" dxfId="70" priority="72" operator="greaterThan">
      <formula>$D$22</formula>
    </cfRule>
  </conditionalFormatting>
  <conditionalFormatting sqref="I3">
    <cfRule type="cellIs" dxfId="69" priority="71" operator="greaterThan">
      <formula>19297864</formula>
    </cfRule>
  </conditionalFormatting>
  <conditionalFormatting sqref="I4">
    <cfRule type="cellIs" dxfId="68" priority="70" operator="greaterThan">
      <formula>$C$22</formula>
    </cfRule>
  </conditionalFormatting>
  <conditionalFormatting sqref="I5">
    <cfRule type="cellIs" dxfId="67" priority="69" operator="greaterThan">
      <formula>$C$22</formula>
    </cfRule>
  </conditionalFormatting>
  <conditionalFormatting sqref="I6">
    <cfRule type="cellIs" dxfId="66" priority="68" operator="greaterThan">
      <formula>$C$22</formula>
    </cfRule>
  </conditionalFormatting>
  <conditionalFormatting sqref="I7">
    <cfRule type="cellIs" dxfId="65" priority="67" operator="greaterThan">
      <formula>$C$22</formula>
    </cfRule>
  </conditionalFormatting>
  <conditionalFormatting sqref="I3">
    <cfRule type="cellIs" dxfId="64" priority="65" operator="greaterThan">
      <formula>18619172</formula>
    </cfRule>
  </conditionalFormatting>
  <conditionalFormatting sqref="I4">
    <cfRule type="cellIs" dxfId="63" priority="64" operator="greaterThan">
      <formula>$D$22</formula>
    </cfRule>
  </conditionalFormatting>
  <conditionalFormatting sqref="I5">
    <cfRule type="cellIs" dxfId="62" priority="63" operator="greaterThan">
      <formula>$D$22</formula>
    </cfRule>
  </conditionalFormatting>
  <conditionalFormatting sqref="I6">
    <cfRule type="cellIs" dxfId="61" priority="62" operator="greaterThan">
      <formula>$D$22</formula>
    </cfRule>
  </conditionalFormatting>
  <conditionalFormatting sqref="I7">
    <cfRule type="cellIs" dxfId="60" priority="61" operator="greaterThan">
      <formula>$D$22</formula>
    </cfRule>
  </conditionalFormatting>
  <conditionalFormatting sqref="I3">
    <cfRule type="cellIs" dxfId="59" priority="60" operator="greaterThan">
      <formula>$E$22</formula>
    </cfRule>
  </conditionalFormatting>
  <conditionalFormatting sqref="I4">
    <cfRule type="cellIs" dxfId="58" priority="59" operator="greaterThan">
      <formula>$E$22</formula>
    </cfRule>
  </conditionalFormatting>
  <conditionalFormatting sqref="I5">
    <cfRule type="cellIs" dxfId="57" priority="58" operator="greaterThan">
      <formula>$E$22</formula>
    </cfRule>
  </conditionalFormatting>
  <conditionalFormatting sqref="I6">
    <cfRule type="cellIs" dxfId="56" priority="57" operator="greaterThan">
      <formula>$E$22</formula>
    </cfRule>
  </conditionalFormatting>
  <conditionalFormatting sqref="I3">
    <cfRule type="cellIs" dxfId="55" priority="56" operator="greaterThan">
      <formula>19297864</formula>
    </cfRule>
  </conditionalFormatting>
  <conditionalFormatting sqref="I4">
    <cfRule type="cellIs" dxfId="54" priority="55" operator="greaterThan">
      <formula>$C$22</formula>
    </cfRule>
  </conditionalFormatting>
  <conditionalFormatting sqref="I5">
    <cfRule type="cellIs" dxfId="53" priority="54" operator="greaterThan">
      <formula>$C$22</formula>
    </cfRule>
  </conditionalFormatting>
  <conditionalFormatting sqref="I6">
    <cfRule type="cellIs" dxfId="52" priority="53" operator="greaterThan">
      <formula>$C$22</formula>
    </cfRule>
  </conditionalFormatting>
  <conditionalFormatting sqref="I7">
    <cfRule type="cellIs" dxfId="51" priority="52" operator="greaterThan">
      <formula>$C$22</formula>
    </cfRule>
  </conditionalFormatting>
  <conditionalFormatting sqref="I3">
    <cfRule type="cellIs" dxfId="50" priority="51" operator="greaterThan">
      <formula>18619172</formula>
    </cfRule>
  </conditionalFormatting>
  <conditionalFormatting sqref="I4">
    <cfRule type="cellIs" dxfId="49" priority="50" operator="greaterThan">
      <formula>$D$22</formula>
    </cfRule>
  </conditionalFormatting>
  <conditionalFormatting sqref="I5">
    <cfRule type="cellIs" dxfId="48" priority="49" operator="greaterThan">
      <formula>$D$22</formula>
    </cfRule>
  </conditionalFormatting>
  <conditionalFormatting sqref="I6">
    <cfRule type="cellIs" dxfId="47" priority="48" operator="greaterThan">
      <formula>$D$22</formula>
    </cfRule>
  </conditionalFormatting>
  <conditionalFormatting sqref="I7">
    <cfRule type="cellIs" dxfId="46" priority="47" operator="greaterThan">
      <formula>$D$22</formula>
    </cfRule>
  </conditionalFormatting>
  <conditionalFormatting sqref="I5">
    <cfRule type="cellIs" dxfId="45" priority="46" operator="greaterThan">
      <formula>$E$22</formula>
    </cfRule>
  </conditionalFormatting>
  <conditionalFormatting sqref="I6">
    <cfRule type="cellIs" dxfId="44" priority="45" operator="greaterThan">
      <formula>$E$22</formula>
    </cfRule>
  </conditionalFormatting>
  <conditionalFormatting sqref="I7">
    <cfRule type="cellIs" dxfId="43" priority="44" operator="greaterThan">
      <formula>$E$22</formula>
    </cfRule>
  </conditionalFormatting>
  <conditionalFormatting sqref="I3">
    <cfRule type="cellIs" dxfId="42" priority="43" operator="greaterThan">
      <formula>19297864</formula>
    </cfRule>
  </conditionalFormatting>
  <conditionalFormatting sqref="I4">
    <cfRule type="cellIs" dxfId="41" priority="42" operator="greaterThan">
      <formula>$C$22</formula>
    </cfRule>
  </conditionalFormatting>
  <conditionalFormatting sqref="I5">
    <cfRule type="cellIs" dxfId="40" priority="41" operator="greaterThan">
      <formula>$C$22</formula>
    </cfRule>
  </conditionalFormatting>
  <conditionalFormatting sqref="I3">
    <cfRule type="cellIs" dxfId="39" priority="40" operator="greaterThan">
      <formula>18619172</formula>
    </cfRule>
  </conditionalFormatting>
  <conditionalFormatting sqref="I4">
    <cfRule type="cellIs" dxfId="38" priority="39" operator="greaterThan">
      <formula>$D$22</formula>
    </cfRule>
  </conditionalFormatting>
  <conditionalFormatting sqref="I5">
    <cfRule type="cellIs" dxfId="37" priority="38" operator="greaterThan">
      <formula>$D$22</formula>
    </cfRule>
  </conditionalFormatting>
  <conditionalFormatting sqref="I6">
    <cfRule type="cellIs" dxfId="36" priority="37" operator="greaterThan">
      <formula>$D$22</formula>
    </cfRule>
  </conditionalFormatting>
  <conditionalFormatting sqref="I7">
    <cfRule type="cellIs" dxfId="35" priority="36" operator="greaterThan">
      <formula>$D$22</formula>
    </cfRule>
  </conditionalFormatting>
  <conditionalFormatting sqref="I3">
    <cfRule type="cellIs" dxfId="34" priority="35" operator="greaterThan">
      <formula>$E$22</formula>
    </cfRule>
  </conditionalFormatting>
  <conditionalFormatting sqref="I4">
    <cfRule type="cellIs" dxfId="33" priority="34" operator="greaterThan">
      <formula>$E$22</formula>
    </cfRule>
  </conditionalFormatting>
  <conditionalFormatting sqref="I5">
    <cfRule type="cellIs" dxfId="32" priority="33" operator="greaterThan">
      <formula>$E$22</formula>
    </cfRule>
  </conditionalFormatting>
  <conditionalFormatting sqref="I6">
    <cfRule type="cellIs" dxfId="31" priority="32" operator="greaterThan">
      <formula>$E$22</formula>
    </cfRule>
  </conditionalFormatting>
  <conditionalFormatting sqref="I7">
    <cfRule type="cellIs" dxfId="30" priority="31" operator="greaterThan">
      <formula>$E$22</formula>
    </cfRule>
  </conditionalFormatting>
  <conditionalFormatting sqref="I3">
    <cfRule type="cellIs" dxfId="29" priority="30" operator="greaterThan">
      <formula>19297864</formula>
    </cfRule>
  </conditionalFormatting>
  <conditionalFormatting sqref="I4">
    <cfRule type="cellIs" dxfId="28" priority="29" operator="greaterThan">
      <formula>$C$22</formula>
    </cfRule>
  </conditionalFormatting>
  <conditionalFormatting sqref="I5">
    <cfRule type="cellIs" dxfId="27" priority="28" operator="greaterThan">
      <formula>$C$22</formula>
    </cfRule>
  </conditionalFormatting>
  <conditionalFormatting sqref="I6">
    <cfRule type="cellIs" dxfId="26" priority="27" operator="greaterThan">
      <formula>$C$22</formula>
    </cfRule>
  </conditionalFormatting>
  <conditionalFormatting sqref="I7">
    <cfRule type="cellIs" dxfId="25" priority="26" operator="greaterThan">
      <formula>$C$22</formula>
    </cfRule>
  </conditionalFormatting>
  <conditionalFormatting sqref="I3">
    <cfRule type="cellIs" dxfId="24" priority="25" operator="greaterThan">
      <formula>18619172</formula>
    </cfRule>
  </conditionalFormatting>
  <conditionalFormatting sqref="I4">
    <cfRule type="cellIs" dxfId="23" priority="24" operator="greaterThan">
      <formula>$D$22</formula>
    </cfRule>
  </conditionalFormatting>
  <conditionalFormatting sqref="I5">
    <cfRule type="cellIs" dxfId="22" priority="23" operator="greaterThan">
      <formula>$D$22</formula>
    </cfRule>
  </conditionalFormatting>
  <conditionalFormatting sqref="I6">
    <cfRule type="cellIs" dxfId="21" priority="22" operator="greaterThan">
      <formula>$D$22</formula>
    </cfRule>
  </conditionalFormatting>
  <conditionalFormatting sqref="I7">
    <cfRule type="cellIs" dxfId="20" priority="21" operator="greaterThan">
      <formula>$D$22</formula>
    </cfRule>
  </conditionalFormatting>
  <conditionalFormatting sqref="I3">
    <cfRule type="cellIs" dxfId="19" priority="20" operator="greaterThan">
      <formula>$E$22</formula>
    </cfRule>
  </conditionalFormatting>
  <conditionalFormatting sqref="I4">
    <cfRule type="cellIs" dxfId="18" priority="19" operator="greaterThan">
      <formula>$E$22</formula>
    </cfRule>
  </conditionalFormatting>
  <conditionalFormatting sqref="I5">
    <cfRule type="cellIs" dxfId="17" priority="18" operator="greaterThan">
      <formula>$E$22</formula>
    </cfRule>
  </conditionalFormatting>
  <conditionalFormatting sqref="I6">
    <cfRule type="cellIs" dxfId="16" priority="17" operator="greaterThan">
      <formula>$E$22</formula>
    </cfRule>
  </conditionalFormatting>
  <conditionalFormatting sqref="I7">
    <cfRule type="cellIs" dxfId="15" priority="16" operator="greaterThan">
      <formula>$E$22</formula>
    </cfRule>
  </conditionalFormatting>
  <conditionalFormatting sqref="I3">
    <cfRule type="cellIs" dxfId="14" priority="15" operator="greaterThan">
      <formula>19297864</formula>
    </cfRule>
  </conditionalFormatting>
  <conditionalFormatting sqref="I4">
    <cfRule type="cellIs" dxfId="13" priority="14" operator="greaterThan">
      <formula>$C$22</formula>
    </cfRule>
  </conditionalFormatting>
  <conditionalFormatting sqref="I5">
    <cfRule type="cellIs" dxfId="12" priority="13" operator="greaterThan">
      <formula>$C$22</formula>
    </cfRule>
  </conditionalFormatting>
  <conditionalFormatting sqref="I7">
    <cfRule type="cellIs" dxfId="11" priority="12" operator="greaterThan">
      <formula>$C$22</formula>
    </cfRule>
  </conditionalFormatting>
  <conditionalFormatting sqref="I3">
    <cfRule type="cellIs" dxfId="10" priority="11" operator="greaterThan">
      <formula>18619172</formula>
    </cfRule>
  </conditionalFormatting>
  <conditionalFormatting sqref="I4">
    <cfRule type="cellIs" dxfId="9" priority="10" operator="greaterThan">
      <formula>$D$22</formula>
    </cfRule>
  </conditionalFormatting>
  <conditionalFormatting sqref="I5">
    <cfRule type="cellIs" dxfId="8" priority="9" operator="greaterThan">
      <formula>$D$22</formula>
    </cfRule>
  </conditionalFormatting>
  <conditionalFormatting sqref="I7">
    <cfRule type="cellIs" dxfId="7" priority="8" operator="greaterThan">
      <formula>$D$22</formula>
    </cfRule>
  </conditionalFormatting>
  <conditionalFormatting sqref="I3">
    <cfRule type="cellIs" dxfId="6" priority="7" operator="greaterThan">
      <formula>$E$22</formula>
    </cfRule>
  </conditionalFormatting>
  <conditionalFormatting sqref="I4">
    <cfRule type="cellIs" dxfId="5" priority="6" operator="greaterThan">
      <formula>$E$22</formula>
    </cfRule>
  </conditionalFormatting>
  <conditionalFormatting sqref="I5">
    <cfRule type="cellIs" dxfId="4" priority="5" operator="greaterThan">
      <formula>$E$22</formula>
    </cfRule>
  </conditionalFormatting>
  <conditionalFormatting sqref="C4:C21">
    <cfRule type="cellIs" dxfId="3" priority="4" operator="greaterThan">
      <formula>$C$22</formula>
    </cfRule>
  </conditionalFormatting>
  <conditionalFormatting sqref="D4:D21">
    <cfRule type="cellIs" dxfId="2" priority="3" operator="greaterThan">
      <formula>$D$22</formula>
    </cfRule>
  </conditionalFormatting>
  <conditionalFormatting sqref="E4:E21">
    <cfRule type="cellIs" dxfId="1" priority="2" operator="greaterThan">
      <formula>$E$22</formula>
    </cfRule>
  </conditionalFormatting>
  <conditionalFormatting sqref="F4:F21">
    <cfRule type="cellIs" dxfId="0" priority="1" operator="greaterThan">
      <formula>$F$22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2011</vt:lpstr>
      <vt:lpstr>2012</vt:lpstr>
      <vt:lpstr>2013</vt:lpstr>
      <vt:lpstr>2014</vt:lpstr>
      <vt:lpstr>2015</vt:lpstr>
      <vt:lpstr>연도별 총금액</vt:lpstr>
      <vt:lpstr>항목별 총금액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Xnote2</dc:creator>
  <cp:lastModifiedBy>opengirok</cp:lastModifiedBy>
  <dcterms:created xsi:type="dcterms:W3CDTF">2016-01-18T04:15:20Z</dcterms:created>
  <dcterms:modified xsi:type="dcterms:W3CDTF">2016-02-23T05:12:11Z</dcterms:modified>
</cp:coreProperties>
</file>